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Tooth\Sayyari\تعرفه\"/>
    </mc:Choice>
  </mc:AlternateContent>
  <bookViews>
    <workbookView xWindow="0" yWindow="0" windowWidth="20490" windowHeight="7155"/>
  </bookViews>
  <sheets>
    <sheet name="ارزش نسبی خدمات دندانپزشکی" sheetId="1" r:id="rId1"/>
    <sheet name="تعرفه دولتی" sheetId="6" r:id="rId2"/>
    <sheet name="تعرفه خصوصی" sheetId="7" r:id="rId3"/>
    <sheet name="تعرفه خیریه" sheetId="8" r:id="rId4"/>
    <sheet name="تعرفه غیر دولتی" sheetId="9" r:id="rId5"/>
    <sheet name="تعرفه خدمات  کل" sheetId="11" r:id="rId6"/>
  </sheets>
  <definedNames>
    <definedName name="_xlnm._FilterDatabase" localSheetId="0" hidden="1">'ارزش نسبی خدمات دندانپزشکی'!$A$4:$G$4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9" l="1"/>
  <c r="G26" i="9"/>
  <c r="F26" i="9"/>
  <c r="H25" i="9"/>
  <c r="G25" i="9"/>
  <c r="F25" i="9"/>
  <c r="H24" i="9"/>
  <c r="G24" i="9"/>
  <c r="F24" i="9"/>
  <c r="J23" i="9"/>
  <c r="H23" i="9"/>
  <c r="G23" i="9"/>
  <c r="F23" i="9"/>
  <c r="J22" i="9"/>
  <c r="H22" i="9"/>
  <c r="G22" i="9"/>
  <c r="F22" i="9"/>
  <c r="H21" i="9"/>
  <c r="G21" i="9"/>
  <c r="F21" i="9"/>
  <c r="J20" i="9"/>
  <c r="H20" i="9"/>
  <c r="G20" i="9"/>
  <c r="F20" i="9"/>
  <c r="J19" i="9"/>
  <c r="H19" i="9"/>
  <c r="G19" i="9"/>
  <c r="F19" i="9"/>
  <c r="J18" i="9"/>
  <c r="H18" i="9"/>
  <c r="G18" i="9"/>
  <c r="F18" i="9"/>
  <c r="H17" i="9"/>
  <c r="G17" i="9"/>
  <c r="F17" i="9"/>
  <c r="J16" i="9"/>
  <c r="H16" i="9"/>
  <c r="G16" i="9"/>
  <c r="F16" i="9"/>
  <c r="J15" i="9"/>
  <c r="H15" i="9"/>
  <c r="G15" i="9"/>
  <c r="F15" i="9"/>
  <c r="J14" i="9"/>
  <c r="H14" i="9"/>
  <c r="G14" i="9"/>
  <c r="F14" i="9"/>
  <c r="H13" i="9"/>
  <c r="G13" i="9"/>
  <c r="F13" i="9"/>
  <c r="J12" i="9"/>
  <c r="H12" i="9"/>
  <c r="G12" i="9"/>
  <c r="F12" i="9"/>
  <c r="J11" i="9"/>
  <c r="H11" i="9"/>
  <c r="G11" i="9"/>
  <c r="F11" i="9"/>
  <c r="J10" i="9"/>
  <c r="H10" i="9"/>
  <c r="G10" i="9"/>
  <c r="F10" i="9"/>
  <c r="J9" i="9"/>
  <c r="H9" i="9"/>
  <c r="G9" i="9"/>
  <c r="F9" i="9"/>
  <c r="J8" i="9"/>
  <c r="H8" i="9"/>
  <c r="G8" i="9"/>
  <c r="F8" i="9"/>
  <c r="J7" i="9"/>
  <c r="H7" i="9"/>
  <c r="G7" i="9"/>
  <c r="F7" i="9"/>
  <c r="J6" i="9"/>
  <c r="H6" i="9"/>
  <c r="G6" i="9"/>
  <c r="F6" i="9"/>
  <c r="H5" i="9"/>
  <c r="G5" i="9"/>
  <c r="I5" i="9" s="1"/>
  <c r="F5" i="9"/>
  <c r="I6" i="9" l="1"/>
  <c r="I7" i="9"/>
  <c r="I8" i="9"/>
  <c r="I9" i="9"/>
  <c r="I10" i="9"/>
  <c r="I11" i="9"/>
  <c r="I12" i="9"/>
  <c r="I13" i="9"/>
  <c r="I18" i="9"/>
  <c r="I19" i="9"/>
  <c r="I20" i="9"/>
  <c r="I21" i="9"/>
  <c r="I25" i="9"/>
  <c r="I14" i="9"/>
  <c r="I15" i="9"/>
  <c r="I16" i="9"/>
  <c r="I17" i="9"/>
  <c r="I22" i="9"/>
  <c r="I23" i="9"/>
  <c r="I24" i="9"/>
  <c r="I26" i="9"/>
  <c r="H26" i="8"/>
  <c r="G26" i="8"/>
  <c r="F26" i="8"/>
  <c r="H25" i="8"/>
  <c r="G25" i="8"/>
  <c r="F25" i="8"/>
  <c r="H24" i="8"/>
  <c r="G24" i="8"/>
  <c r="F24" i="8"/>
  <c r="J23" i="8"/>
  <c r="H23" i="8"/>
  <c r="G23" i="8"/>
  <c r="F23" i="8"/>
  <c r="J22" i="8"/>
  <c r="H22" i="8"/>
  <c r="G22" i="8"/>
  <c r="F22" i="8"/>
  <c r="H21" i="8"/>
  <c r="G21" i="8"/>
  <c r="F21" i="8"/>
  <c r="J20" i="8"/>
  <c r="H20" i="8"/>
  <c r="G20" i="8"/>
  <c r="F20" i="8"/>
  <c r="J19" i="8"/>
  <c r="H19" i="8"/>
  <c r="G19" i="8"/>
  <c r="F19" i="8"/>
  <c r="J18" i="8"/>
  <c r="H18" i="8"/>
  <c r="G18" i="8"/>
  <c r="F18" i="8"/>
  <c r="H17" i="8"/>
  <c r="G17" i="8"/>
  <c r="F17" i="8"/>
  <c r="J16" i="8"/>
  <c r="H16" i="8"/>
  <c r="G16" i="8"/>
  <c r="F16" i="8"/>
  <c r="J15" i="8"/>
  <c r="H15" i="8"/>
  <c r="G15" i="8"/>
  <c r="F15" i="8"/>
  <c r="J14" i="8"/>
  <c r="H14" i="8"/>
  <c r="G14" i="8"/>
  <c r="F14" i="8"/>
  <c r="H13" i="8"/>
  <c r="G13" i="8"/>
  <c r="F13" i="8"/>
  <c r="J12" i="8"/>
  <c r="H12" i="8"/>
  <c r="G12" i="8"/>
  <c r="F12" i="8"/>
  <c r="J11" i="8"/>
  <c r="H11" i="8"/>
  <c r="G11" i="8"/>
  <c r="F11" i="8"/>
  <c r="J10" i="8"/>
  <c r="H10" i="8"/>
  <c r="G10" i="8"/>
  <c r="F10" i="8"/>
  <c r="J9" i="8"/>
  <c r="H9" i="8"/>
  <c r="G9" i="8"/>
  <c r="F9" i="8"/>
  <c r="J8" i="8"/>
  <c r="H8" i="8"/>
  <c r="G8" i="8"/>
  <c r="F8" i="8"/>
  <c r="J7" i="8"/>
  <c r="H7" i="8"/>
  <c r="G7" i="8"/>
  <c r="F7" i="8"/>
  <c r="J6" i="8"/>
  <c r="H6" i="8"/>
  <c r="G6" i="8"/>
  <c r="F6" i="8"/>
  <c r="H5" i="8"/>
  <c r="G5" i="8"/>
  <c r="F5" i="8"/>
  <c r="I14" i="8" l="1"/>
  <c r="I15" i="8"/>
  <c r="I16" i="8"/>
  <c r="I17" i="8"/>
  <c r="I22" i="8"/>
  <c r="I23" i="8"/>
  <c r="I24" i="8"/>
  <c r="I26" i="8"/>
  <c r="I5" i="8"/>
  <c r="I6" i="8"/>
  <c r="I7" i="8"/>
  <c r="I8" i="8"/>
  <c r="I9" i="8"/>
  <c r="I10" i="8"/>
  <c r="I11" i="8"/>
  <c r="I12" i="8"/>
  <c r="I13" i="8"/>
  <c r="I18" i="8"/>
  <c r="I19" i="8"/>
  <c r="I20" i="8"/>
  <c r="I21" i="8"/>
  <c r="I25" i="8"/>
  <c r="H26" i="7"/>
  <c r="G26" i="7"/>
  <c r="F26" i="7"/>
  <c r="H25" i="7"/>
  <c r="G25" i="7"/>
  <c r="F25" i="7"/>
  <c r="H24" i="7"/>
  <c r="G24" i="7"/>
  <c r="F24" i="7"/>
  <c r="H26" i="6"/>
  <c r="G26" i="6"/>
  <c r="F26" i="6"/>
  <c r="H25" i="6"/>
  <c r="G25" i="6"/>
  <c r="F25" i="6"/>
  <c r="H24" i="6"/>
  <c r="G24" i="6"/>
  <c r="F24" i="6"/>
  <c r="I24" i="6" l="1"/>
  <c r="I26" i="6"/>
  <c r="I25" i="7"/>
  <c r="I25" i="6"/>
  <c r="I24" i="7"/>
  <c r="I26" i="7"/>
  <c r="J23" i="7" l="1"/>
  <c r="H23" i="7"/>
  <c r="G23" i="7"/>
  <c r="F23" i="7"/>
  <c r="J22" i="7"/>
  <c r="H22" i="7"/>
  <c r="G22" i="7"/>
  <c r="F22" i="7"/>
  <c r="H21" i="7"/>
  <c r="G21" i="7"/>
  <c r="F21" i="7"/>
  <c r="J20" i="7"/>
  <c r="H20" i="7"/>
  <c r="G20" i="7"/>
  <c r="F20" i="7"/>
  <c r="J19" i="7"/>
  <c r="H19" i="7"/>
  <c r="G19" i="7"/>
  <c r="F19" i="7"/>
  <c r="J18" i="7"/>
  <c r="H18" i="7"/>
  <c r="G18" i="7"/>
  <c r="F18" i="7"/>
  <c r="H17" i="7"/>
  <c r="G17" i="7"/>
  <c r="F17" i="7"/>
  <c r="J16" i="7"/>
  <c r="H16" i="7"/>
  <c r="G16" i="7"/>
  <c r="F16" i="7"/>
  <c r="J15" i="7"/>
  <c r="H15" i="7"/>
  <c r="G15" i="7"/>
  <c r="F15" i="7"/>
  <c r="J14" i="7"/>
  <c r="H14" i="7"/>
  <c r="G14" i="7"/>
  <c r="F14" i="7"/>
  <c r="H13" i="7"/>
  <c r="G13" i="7"/>
  <c r="F13" i="7"/>
  <c r="J12" i="7"/>
  <c r="H12" i="7"/>
  <c r="G12" i="7"/>
  <c r="F12" i="7"/>
  <c r="J11" i="7"/>
  <c r="H11" i="7"/>
  <c r="G11" i="7"/>
  <c r="F11" i="7"/>
  <c r="J10" i="7"/>
  <c r="H10" i="7"/>
  <c r="G10" i="7"/>
  <c r="F10" i="7"/>
  <c r="J9" i="7"/>
  <c r="H9" i="7"/>
  <c r="G9" i="7"/>
  <c r="F9" i="7"/>
  <c r="J8" i="7"/>
  <c r="H8" i="7"/>
  <c r="G8" i="7"/>
  <c r="F8" i="7"/>
  <c r="J7" i="7"/>
  <c r="H7" i="7"/>
  <c r="G7" i="7"/>
  <c r="F7" i="7"/>
  <c r="J6" i="7"/>
  <c r="H6" i="7"/>
  <c r="G6" i="7"/>
  <c r="F6" i="7"/>
  <c r="H5" i="7"/>
  <c r="G5" i="7"/>
  <c r="F5" i="7"/>
  <c r="J23" i="6"/>
  <c r="H23" i="6"/>
  <c r="G23" i="6"/>
  <c r="F23" i="6"/>
  <c r="J22" i="6"/>
  <c r="H22" i="6"/>
  <c r="G22" i="6"/>
  <c r="F22" i="6"/>
  <c r="H21" i="6"/>
  <c r="G21" i="6"/>
  <c r="F21" i="6"/>
  <c r="J20" i="6"/>
  <c r="H20" i="6"/>
  <c r="G20" i="6"/>
  <c r="F20" i="6"/>
  <c r="J19" i="6"/>
  <c r="H19" i="6"/>
  <c r="G19" i="6"/>
  <c r="F19" i="6"/>
  <c r="J18" i="6"/>
  <c r="H18" i="6"/>
  <c r="G18" i="6"/>
  <c r="F18" i="6"/>
  <c r="H17" i="6"/>
  <c r="G17" i="6"/>
  <c r="F17" i="6"/>
  <c r="J16" i="6"/>
  <c r="H16" i="6"/>
  <c r="G16" i="6"/>
  <c r="F16" i="6"/>
  <c r="J15" i="6"/>
  <c r="H15" i="6"/>
  <c r="G15" i="6"/>
  <c r="F15" i="6"/>
  <c r="J14" i="6"/>
  <c r="H14" i="6"/>
  <c r="G14" i="6"/>
  <c r="F14" i="6"/>
  <c r="H13" i="6"/>
  <c r="G13" i="6"/>
  <c r="F13" i="6"/>
  <c r="J12" i="6"/>
  <c r="H12" i="6"/>
  <c r="G12" i="6"/>
  <c r="F12" i="6"/>
  <c r="J11" i="6"/>
  <c r="H11" i="6"/>
  <c r="G11" i="6"/>
  <c r="F11" i="6"/>
  <c r="J10" i="6"/>
  <c r="H10" i="6"/>
  <c r="G10" i="6"/>
  <c r="F10" i="6"/>
  <c r="J9" i="6"/>
  <c r="H9" i="6"/>
  <c r="G9" i="6"/>
  <c r="F9" i="6"/>
  <c r="J8" i="6"/>
  <c r="H8" i="6"/>
  <c r="G8" i="6"/>
  <c r="F8" i="6"/>
  <c r="J7" i="6"/>
  <c r="H7" i="6"/>
  <c r="G7" i="6"/>
  <c r="F7" i="6"/>
  <c r="J6" i="6"/>
  <c r="H6" i="6"/>
  <c r="G6" i="6"/>
  <c r="F6" i="6"/>
  <c r="H5" i="6"/>
  <c r="G5" i="6"/>
  <c r="F5" i="6"/>
  <c r="I5" i="7" l="1"/>
  <c r="I14" i="7"/>
  <c r="I15" i="7"/>
  <c r="I16" i="7"/>
  <c r="I17" i="7"/>
  <c r="I22" i="7"/>
  <c r="I23" i="7"/>
  <c r="I6" i="7"/>
  <c r="I7" i="7"/>
  <c r="I8" i="7"/>
  <c r="I9" i="7"/>
  <c r="I10" i="7"/>
  <c r="I11" i="7"/>
  <c r="I12" i="7"/>
  <c r="I13" i="7"/>
  <c r="I18" i="7"/>
  <c r="I19" i="7"/>
  <c r="I20" i="7"/>
  <c r="I21" i="7"/>
  <c r="I5" i="6"/>
  <c r="I6" i="6"/>
  <c r="I7" i="6"/>
  <c r="I8" i="6"/>
  <c r="I14" i="6"/>
  <c r="I15" i="6"/>
  <c r="I16" i="6"/>
  <c r="I17" i="6"/>
  <c r="I22" i="6"/>
  <c r="I23" i="6"/>
  <c r="I9" i="6"/>
  <c r="I10" i="6"/>
  <c r="I11" i="6"/>
  <c r="I12" i="6"/>
  <c r="I13" i="6"/>
  <c r="I18" i="6"/>
  <c r="I19" i="6"/>
  <c r="I20" i="6"/>
  <c r="I21" i="6"/>
</calcChain>
</file>

<file path=xl/comments1.xml><?xml version="1.0" encoding="utf-8"?>
<comments xmlns="http://schemas.openxmlformats.org/spreadsheetml/2006/main">
  <authors>
    <author>Parvin Sayyari</author>
    <author>Mikaeil Alipour</author>
  </authors>
  <commentList>
    <comment ref="J2" authorId="0" shapeId="0">
      <text>
        <r>
          <rPr>
            <b/>
            <sz val="9"/>
            <color indexed="81"/>
            <rFont val="Tahoma"/>
            <charset val="178"/>
          </rPr>
          <t>Parvin Sayyari:</t>
        </r>
        <r>
          <rPr>
            <sz val="9"/>
            <color indexed="81"/>
            <rFont val="Tahoma"/>
            <charset val="178"/>
          </rPr>
          <t xml:space="preserve">
ویزیت دولتی 1399      14900 تومان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D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Parvin Sayyari:</t>
        </r>
        <r>
          <rPr>
            <sz val="9"/>
            <color indexed="81"/>
            <rFont val="Tahoma"/>
            <family val="2"/>
          </rPr>
          <t xml:space="preserve">
ضریب k در مراکز دولتی 7100 ریال در سال 1399</t>
        </r>
      </text>
    </comment>
  </commentList>
</comments>
</file>

<file path=xl/comments2.xml><?xml version="1.0" encoding="utf-8"?>
<comments xmlns="http://schemas.openxmlformats.org/spreadsheetml/2006/main">
  <authors>
    <author>Parvin Sayyari</author>
    <author>Mikaeil Alipour</author>
  </authors>
  <commentList>
    <comment ref="J2" authorId="0" shapeId="0">
      <text>
        <r>
          <rPr>
            <b/>
            <sz val="9"/>
            <color indexed="81"/>
            <rFont val="Tahoma"/>
            <charset val="178"/>
          </rPr>
          <t>Parvin Sayyari:</t>
        </r>
        <r>
          <rPr>
            <sz val="9"/>
            <color indexed="81"/>
            <rFont val="Tahoma"/>
            <charset val="178"/>
          </rPr>
          <t xml:space="preserve">
ویزیت دولتی 1399      14900 تومان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D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Parvin Sayyari:</t>
        </r>
        <r>
          <rPr>
            <sz val="9"/>
            <color indexed="81"/>
            <rFont val="Tahoma"/>
            <family val="2"/>
          </rPr>
          <t xml:space="preserve">
ضریب k در مراکز دولتی 7100 ریال در سال 1399</t>
        </r>
      </text>
    </comment>
  </commentList>
</comments>
</file>

<file path=xl/comments3.xml><?xml version="1.0" encoding="utf-8"?>
<comments xmlns="http://schemas.openxmlformats.org/spreadsheetml/2006/main">
  <authors>
    <author>Parvin Sayyari</author>
    <author>Mikaeil Alipour</author>
  </authors>
  <commentList>
    <comment ref="J2" authorId="0" shapeId="0">
      <text>
        <r>
          <rPr>
            <b/>
            <sz val="9"/>
            <color indexed="81"/>
            <rFont val="Tahoma"/>
            <charset val="178"/>
          </rPr>
          <t>Parvin Sayyari:</t>
        </r>
        <r>
          <rPr>
            <sz val="9"/>
            <color indexed="81"/>
            <rFont val="Tahoma"/>
            <charset val="178"/>
          </rPr>
          <t xml:space="preserve">
ویزیت دولتی 1399      14900 تومان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D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Parvin Sayyari:</t>
        </r>
        <r>
          <rPr>
            <sz val="9"/>
            <color indexed="81"/>
            <rFont val="Tahoma"/>
            <family val="2"/>
          </rPr>
          <t xml:space="preserve">
ضریب k در مراکز دولتی 7100 ریال در سال 1399</t>
        </r>
      </text>
    </comment>
  </commentList>
</comments>
</file>

<file path=xl/comments4.xml><?xml version="1.0" encoding="utf-8"?>
<comments xmlns="http://schemas.openxmlformats.org/spreadsheetml/2006/main">
  <authors>
    <author>Parvin Sayyari</author>
    <author>Mikaeil Alipour</author>
  </authors>
  <commentList>
    <comment ref="J2" authorId="0" shapeId="0">
      <text>
        <r>
          <rPr>
            <b/>
            <sz val="9"/>
            <color indexed="81"/>
            <rFont val="Tahoma"/>
            <charset val="178"/>
          </rPr>
          <t>Parvin Sayyari:</t>
        </r>
        <r>
          <rPr>
            <sz val="9"/>
            <color indexed="81"/>
            <rFont val="Tahoma"/>
            <charset val="178"/>
          </rPr>
          <t xml:space="preserve">
ویزیت دولتی 1399      14900 تومان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D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دولتی 12950 
عمومی غیر دولتی و خیریه 24600
خصوصی 33000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Mikaeil Alipour:</t>
        </r>
        <r>
          <rPr>
            <sz val="9"/>
            <color indexed="81"/>
            <rFont val="Tahoma"/>
            <family val="2"/>
          </rPr>
          <t xml:space="preserve">
برای هر چها بخش  دولتی ، عمومی غیر دولتی ، خیریه ، خصوصی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Parvin Sayyari:</t>
        </r>
        <r>
          <rPr>
            <sz val="9"/>
            <color indexed="81"/>
            <rFont val="Tahoma"/>
            <family val="2"/>
          </rPr>
          <t xml:space="preserve">
ضریب k در مراکز دولتی 7100 ریال در سال 1399</t>
        </r>
      </text>
    </comment>
  </commentList>
</comments>
</file>

<file path=xl/sharedStrings.xml><?xml version="1.0" encoding="utf-8"?>
<sst xmlns="http://schemas.openxmlformats.org/spreadsheetml/2006/main" count="985" uniqueCount="668">
  <si>
    <t>ردیف</t>
  </si>
  <si>
    <t xml:space="preserve"> کد</t>
  </si>
  <si>
    <t>شرح خدمت</t>
  </si>
  <si>
    <t xml:space="preserve"> طبقه بندی خدمت</t>
  </si>
  <si>
    <t>جزء حرفه‌ای</t>
  </si>
  <si>
    <t xml:space="preserve">جزء  فنی </t>
  </si>
  <si>
    <t xml:space="preserve">جزء مواد و لوازم مصرفی  </t>
  </si>
  <si>
    <t>D1120</t>
  </si>
  <si>
    <t>پروفيلاكسي-كودك</t>
  </si>
  <si>
    <t>پیشگیری/ پروفیلاکسی دندانی</t>
  </si>
  <si>
    <t>D1206</t>
  </si>
  <si>
    <t>کاربرد موضعی وارنیش فلوراید</t>
  </si>
  <si>
    <t>پیشگیری/درمان موضعی با فلوراید</t>
  </si>
  <si>
    <t>( درمان در مطب)</t>
  </si>
  <si>
    <t>D1208</t>
  </si>
  <si>
    <t xml:space="preserve">کاربرد موضعی فلوراید به جز  وارنیش </t>
  </si>
  <si>
    <t>پیشگیری/درمان موضعی با فلوراید (درمان در مطب)</t>
  </si>
  <si>
    <t>D1330</t>
  </si>
  <si>
    <t xml:space="preserve">دستورات بهداشت دهان </t>
  </si>
  <si>
    <t>پیشگیری/سایر خدمات پیشگیری</t>
  </si>
  <si>
    <t>D1351</t>
  </si>
  <si>
    <t>D1352</t>
  </si>
  <si>
    <t>ترمیم رزینی پیشگیری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</si>
  <si>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</si>
  <si>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</si>
  <si>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</si>
  <si>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</si>
  <si>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پیشگیری/ نگهداری(حفظ) فضا-دستگاه‌های غیر فعال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</si>
  <si>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</si>
  <si>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</si>
  <si>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</si>
  <si>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</si>
  <si>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</si>
  <si>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</si>
  <si>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</si>
  <si>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</si>
  <si>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</si>
  <si>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</si>
  <si>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</si>
  <si>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پیشگیری/ فضا نگه‌دار‌ها</t>
  </si>
  <si>
    <t>D2140</t>
  </si>
  <si>
    <t>آمالگام-یک سطحی دندان‌های شیری یا دائمی</t>
  </si>
  <si>
    <t>ترمیمی/ترمیم های آمالگام (شامل پرداخت)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</si>
  <si>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</si>
  <si>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</si>
  <si>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</si>
  <si>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</si>
  <si>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</si>
  <si>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</si>
  <si>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</si>
  <si>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</si>
  <si>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</si>
  <si>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</si>
  <si>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ترمیمی/ترمیم های کامپوزیت رزینی -مستقیم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</si>
  <si>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</si>
  <si>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</si>
  <si>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</si>
  <si>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</si>
  <si>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</si>
  <si>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</si>
  <si>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</si>
  <si>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</si>
  <si>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</si>
  <si>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</si>
  <si>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</si>
  <si>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</si>
  <si>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</si>
  <si>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</si>
  <si>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ترمیمی/رستوریشن‌های آنله واینله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</si>
  <si>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</si>
  <si>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</si>
  <si>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</si>
  <si>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</si>
  <si>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</si>
  <si>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</si>
  <si>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</si>
  <si>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</si>
  <si>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</si>
  <si>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</si>
  <si>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</si>
  <si>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</si>
  <si>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ترمیمی/رستوریشن های آنله واینله پرسلن، سرامیکی غیر مستقیم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</si>
  <si>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</si>
  <si>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</si>
  <si>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</si>
  <si>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</si>
  <si>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</si>
  <si>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</si>
  <si>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</si>
  <si>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</si>
  <si>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</si>
  <si>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</si>
  <si>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</si>
  <si>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</si>
  <si>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ترمیمی/رستوریشن‌های آنله واینله کامپوزیت رزینی-غیر مستقیم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</si>
  <si>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</si>
  <si>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</si>
  <si>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</si>
  <si>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</si>
  <si>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</si>
  <si>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</si>
  <si>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</si>
  <si>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</si>
  <si>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</si>
  <si>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</si>
  <si>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ترمیمی/رستوریشن های آنله واینله کامپوزیت رزینی-غیر مستقیم</t>
  </si>
  <si>
    <t>D2740</t>
  </si>
  <si>
    <t>روکش-پرسلن یا سرامیک</t>
  </si>
  <si>
    <t>ترمیمی/روکش‌ها، فقط تک رستوریشن</t>
  </si>
  <si>
    <t>D2751</t>
  </si>
  <si>
    <t>D2752</t>
  </si>
  <si>
    <t>D2791</t>
  </si>
  <si>
    <t>روکش-تمام ریختگی غالباْ بيس متال</t>
  </si>
  <si>
    <t>ترمیمی/روکش ها، فقط تک رستوریشن</t>
  </si>
  <si>
    <t>D2915</t>
  </si>
  <si>
    <t xml:space="preserve">سمان یا باند مجدد پست و کور ساخته شده بصورت غیرمستقیم یا پیش ساخته </t>
  </si>
  <si>
    <t>ترمیمی/سایر خدمات ترمیمی</t>
  </si>
  <si>
    <t>D2920</t>
  </si>
  <si>
    <t>سمان یا باند مجدد روکش</t>
  </si>
  <si>
    <t>D2930</t>
  </si>
  <si>
    <t>D2931</t>
  </si>
  <si>
    <t>روکش پیش ساخته استینلس</t>
  </si>
  <si>
    <t>D2950</t>
  </si>
  <si>
    <t>D2951</t>
  </si>
  <si>
    <t>به ازاء هر دندان كه اضافه</t>
  </si>
  <si>
    <t>بر رستوريشن دنداني است</t>
  </si>
  <si>
    <t>D2952</t>
  </si>
  <si>
    <t>پست و كور (پست ریختگی)</t>
  </si>
  <si>
    <t>D2955</t>
  </si>
  <si>
    <t xml:space="preserve">درآوردن پست 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</si>
  <si>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</si>
  <si>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</si>
  <si>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</si>
  <si>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</si>
  <si>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</si>
  <si>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</si>
  <si>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</si>
  <si>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</si>
  <si>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</si>
  <si>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</si>
  <si>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</si>
  <si>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</si>
  <si>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</si>
  <si>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اندودانتیکس/پوشش پالپ</t>
  </si>
  <si>
    <t>D3120</t>
  </si>
  <si>
    <t>D3220</t>
  </si>
  <si>
    <t>پالپوتومی درمانی (جدا از ترمیم نهایی)</t>
  </si>
  <si>
    <t>برداشت پالپ کرونالی تر از محل اتصال عاج و سمان و کاربرد ماده درمانی</t>
  </si>
  <si>
    <t>D3222</t>
  </si>
  <si>
    <t>دندان دائمی با رشد ناقص ریشه</t>
  </si>
  <si>
    <t>اندو دانتیکس/پالپوتومی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</si>
  <si>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</si>
  <si>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</si>
  <si>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</si>
  <si>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</si>
  <si>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</si>
  <si>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</si>
  <si>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</si>
  <si>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</si>
  <si>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اندو دانتیکس/درمان اندو در دندان‌های دائمی و شیری دارای بدون دندان جانشین</t>
  </si>
  <si>
    <t>D3330</t>
  </si>
  <si>
    <t>درمان اندو-دندان مولر جدا از ترمیم نهایی</t>
  </si>
  <si>
    <t>اندو دانتیکس/درمان اندو در دندانهای دائمی و شیری دارای بدون دندان جانشین</t>
  </si>
  <si>
    <t>D3333</t>
  </si>
  <si>
    <t>ترمیم داخلی ریشه در ضایعات</t>
  </si>
  <si>
    <t xml:space="preserve"> پرفوراسیون</t>
  </si>
  <si>
    <t>D3346</t>
  </si>
  <si>
    <t>درمان مجدد دندانی که قبلا درمان ریشه شده-قدامي</t>
  </si>
  <si>
    <t>اندو دانتیکس/درمان مجدد اندو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</si>
  <si>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</si>
  <si>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</si>
  <si>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</si>
  <si>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</si>
  <si>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</si>
  <si>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جلسه اول (بستن انتهای ریشه/ ترمیم کلسیفیک پرفوراسیونها، تحلیل ریشه و غیره)</t>
  </si>
  <si>
    <t>D3352</t>
  </si>
  <si>
    <t>جایگذاری ماده درمانی موقت</t>
  </si>
  <si>
    <t>D3353</t>
  </si>
  <si>
    <t>اپکسیفیکاسیون/ كلسيفيكاسیون مجدد - جلسه آخر (شامل درمان کامل ریشه</t>
  </si>
  <si>
    <t>D3410</t>
  </si>
  <si>
    <t>قطع نوک ریشه یا اپیکواکتومی-قدامي</t>
  </si>
  <si>
    <t>اندو دانتیکس/قطع نوک ریشه/خدمات درمانی اطراف ریشه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</si>
  <si>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</si>
  <si>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</si>
  <si>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</si>
  <si>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</si>
  <si>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</si>
  <si>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</si>
  <si>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</si>
  <si>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</si>
  <si>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</si>
  <si>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</si>
  <si>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</si>
  <si>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</si>
  <si>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اندو دانتیکس/سایر درمانهای اندو</t>
  </si>
  <si>
    <t>D4210</t>
  </si>
  <si>
    <t>ژنژيوكتومي يا ژنژيوپلاستي-چهار دندان مجاور يا بيشتر يا فضاهاي محدود به دندان در هر كوادرانت</t>
  </si>
  <si>
    <t>پریودانتیکس/خدمات جراحی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</si>
  <si>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</si>
  <si>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</si>
  <si>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</si>
  <si>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</si>
  <si>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</si>
  <si>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</si>
  <si>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</si>
  <si>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</si>
  <si>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</si>
  <si>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</si>
  <si>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</si>
  <si>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</si>
  <si>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</si>
  <si>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</si>
  <si>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</si>
  <si>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</t>
  </si>
  <si>
    <t>رژنراسیون بافت نرم و استخوان</t>
  </si>
  <si>
    <t>D4266</t>
  </si>
  <si>
    <t>رژنراسيون هدایت شده بافتي-</t>
  </si>
  <si>
    <t>غشای قابل جذب، به ازای هر موضع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</si>
  <si>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</si>
  <si>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</si>
  <si>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</si>
  <si>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</si>
  <si>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</si>
  <si>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</si>
  <si>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</si>
  <si>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</si>
  <si>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</si>
  <si>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</si>
  <si>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پریودانتیکس/درمان های غیر جراحی پریو دنتال</t>
  </si>
  <si>
    <t>D4346</t>
  </si>
  <si>
    <t xml:space="preserve">جرم گیری در حضور التهاب متوسط یا شدید عمومی_ تمام دهان پس از بررسی دهانی </t>
  </si>
  <si>
    <t>D5110</t>
  </si>
  <si>
    <t>دنچر کامل ماکسیلا</t>
  </si>
  <si>
    <t>پروتزهای دندانی، متحرک/ دست دندان کامل (شامل خدمات معمول پس از تحویل)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</si>
  <si>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</si>
  <si>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</si>
  <si>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</si>
  <si>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</si>
  <si>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</si>
  <si>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</si>
  <si>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</si>
  <si>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</si>
  <si>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پروتزهای دندانی، متحرک/ دنچر پارسیل (شامل خدمات معمول پس از تحویل)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</si>
  <si>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</si>
  <si>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</si>
  <si>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</si>
  <si>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</si>
  <si>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</si>
  <si>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</si>
  <si>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</si>
  <si>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</si>
  <si>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</si>
  <si>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</si>
  <si>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</si>
  <si>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</si>
  <si>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پروتزهای دندانی/متحرک/تعمیرات پروتز کامل</t>
  </si>
  <si>
    <t>D5512</t>
  </si>
  <si>
    <t>تعمیر بیس شکسته پروتز کامل، ماکسیلا</t>
  </si>
  <si>
    <t>D5520</t>
  </si>
  <si>
    <t>D5611</t>
  </si>
  <si>
    <t>تعمیر بیس شکسته پروتز پارسیل مندیبل</t>
  </si>
  <si>
    <t>پروتزهای دندانی/متحرک/تعمیرات پروتز پارسیل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</si>
  <si>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</si>
  <si>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</si>
  <si>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</si>
  <si>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</si>
  <si>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</si>
  <si>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</si>
  <si>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</si>
  <si>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</si>
  <si>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</si>
  <si>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</si>
  <si>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</si>
  <si>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</si>
  <si>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</si>
  <si>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</si>
  <si>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</si>
  <si>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</si>
  <si>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پروتزهای دندانی/متحرک/پروسه های ری بیس</t>
  </si>
  <si>
    <t>D5711</t>
  </si>
  <si>
    <t>ري بيس دنچر کامل ماندیبل</t>
  </si>
  <si>
    <t>D5730</t>
  </si>
  <si>
    <t>ري لاين دنچر کامل ماکسیلا (داخل مطب)</t>
  </si>
  <si>
    <t>پروتزهای دندانی/متحرک/پروسه های ری لاین دنچر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</si>
  <si>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</si>
  <si>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</si>
  <si>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</si>
  <si>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</si>
  <si>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</si>
  <si>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</si>
  <si>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</si>
  <si>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</si>
  <si>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</si>
  <si>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</si>
  <si>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</si>
  <si>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</si>
  <si>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</si>
  <si>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</si>
  <si>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</si>
  <si>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</si>
  <si>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 xml:space="preserve">پروتزهای دندانی/متحرک/پروتزهای موقت </t>
  </si>
  <si>
    <t>D5811</t>
  </si>
  <si>
    <t>دنچر کامل موقت (مندیبل)</t>
  </si>
  <si>
    <t>D5863</t>
  </si>
  <si>
    <t>اوردنچر-کامل ماکسیلا</t>
  </si>
  <si>
    <t>پروتزهای دندانی/متحرک/سایر خدمات پروتزی متحرک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</si>
  <si>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</si>
  <si>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</si>
  <si>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</si>
  <si>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</si>
  <si>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</si>
  <si>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</si>
  <si>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</si>
  <si>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</si>
  <si>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پروتزهای ماکسیلو فاشیال(فک وصورت)</t>
  </si>
  <si>
    <t>D5933</t>
  </si>
  <si>
    <t>پروتز پر کننده، تغییر و اصلاح</t>
  </si>
  <si>
    <t>D5951</t>
  </si>
  <si>
    <t>D5982</t>
  </si>
  <si>
    <t>استنت جراحی</t>
  </si>
  <si>
    <t>D5988</t>
  </si>
  <si>
    <t>اسپلینت جراحی</t>
  </si>
  <si>
    <t>D6010</t>
  </si>
  <si>
    <t xml:space="preserve">جايگذاري بدنه ايمپلنت با جراحي-ايمپلنت اندوستئال </t>
  </si>
  <si>
    <t>ایمپلنت/خدمات  جراحی با استفاده از کدهای این بخش، پروسه ایمپلنت را گزارش دهید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</si>
  <si>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</si>
  <si>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</si>
  <si>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</si>
  <si>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</si>
  <si>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</si>
  <si>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D6055</t>
  </si>
  <si>
    <t>D6058</t>
  </si>
  <si>
    <t>روکش سرامیک/ پرسلن متکی بر اباتمنت</t>
  </si>
  <si>
    <t>ایمپلنت/تک کراون های متکی بر اباتمنت</t>
  </si>
  <si>
    <t>D6060</t>
  </si>
  <si>
    <t>D6061</t>
  </si>
  <si>
    <t>D6085</t>
  </si>
  <si>
    <t xml:space="preserve">روکش موقت ایمپلنت </t>
  </si>
  <si>
    <t>D6090</t>
  </si>
  <si>
    <t>تعمیر پروتز متكي بر ايمپلنت، با گزارش</t>
  </si>
  <si>
    <t>ایمپلنت/سایر خدمات ایمپلنت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</si>
  <si>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</si>
  <si>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</si>
  <si>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</si>
  <si>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</si>
  <si>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</si>
  <si>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</si>
  <si>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</si>
  <si>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 ، شامل ورود با فلپ و بستن </t>
  </si>
  <si>
    <t>ایمپلنت/خدمات  جراحی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</si>
  <si>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</si>
  <si>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</si>
  <si>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</si>
  <si>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</si>
  <si>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</si>
  <si>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</t>
  </si>
  <si>
    <t xml:space="preserve"> ایمپلنت/اباتمنت برای قوس بی دندانی کامل_ماکسیلا</t>
  </si>
  <si>
    <t>دنچرهای متحرک حمایت شونده توسط ایمپلنت/اباتمنت</t>
  </si>
  <si>
    <t>D6111</t>
  </si>
  <si>
    <t>دنچر متحرک حمایت شونده</t>
  </si>
  <si>
    <t>توسط ایمپلنت/اباتمنت برای قوس بی دندانی کامل_مندیبل</t>
  </si>
  <si>
    <t>D6114</t>
  </si>
  <si>
    <t>دنچر ثابت حمایت شونده</t>
  </si>
  <si>
    <t xml:space="preserve"> توسط ایمپلنت/اباتمنت برای قوس بی دندانی کامل_ماکسیلا</t>
  </si>
  <si>
    <t>دنچرهای ثابت حمایت شونده توسط ایمپلنت/اباتمنت (پروتز هیبرید)</t>
  </si>
  <si>
    <t>D6115</t>
  </si>
  <si>
    <t xml:space="preserve"> توسط ایمپلنت/اباتمنت برای قوس بی دندانی کامل_مندیبل</t>
  </si>
  <si>
    <t>D6241</t>
  </si>
  <si>
    <t>پونتيك-</t>
  </si>
  <si>
    <t>porcelain fused to predominantly base metal</t>
  </si>
  <si>
    <t>پروتزهای دندانی/پروتزهای ثابت/پونتیک های پروتز پارسیل ثابت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</si>
  <si>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</si>
  <si>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</si>
  <si>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</si>
  <si>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</si>
  <si>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</si>
  <si>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</si>
  <si>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پروتزهای دندانی/پروتزهای ثابت/ری تینرهای پروتز پارسیل ثابت/کراون ها</t>
  </si>
  <si>
    <t>D6751</t>
  </si>
  <si>
    <t>D6752</t>
  </si>
  <si>
    <t>D6930</t>
  </si>
  <si>
    <t>سمان یا باند مجدد پروتز پارسیل ثابت</t>
  </si>
  <si>
    <t>پروتزهای دندانی/پروتزهای ثابت/سایر خدمات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</si>
  <si>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</si>
  <si>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</si>
  <si>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</si>
  <si>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</si>
  <si>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جراحی دهان، فک وصورت/کشیدن (شامل بی حسی موضعی، بخیه زدن در صورت نیاز و اقدامات لازم پس از جراحی)در صورت نیاز و اقدامات لازم پس از جراحی)</t>
  </si>
  <si>
    <t>D7140</t>
  </si>
  <si>
    <t>کشیدن دندان رویش یافته یا ریشه آشکار (با الواتور خارج کردن با فورسپس)</t>
  </si>
  <si>
    <t>جراحی دهان، فک وصورت/کشیدن (شامل بی حسی موضعی، بخیه زدن در صورت نیاز و اقدامات لازم پس از جراحی)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</si>
  <si>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</si>
  <si>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</si>
  <si>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</si>
  <si>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</si>
  <si>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</si>
  <si>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</si>
  <si>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</si>
  <si>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</si>
  <si>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</si>
  <si>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</si>
  <si>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</si>
  <si>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</si>
  <si>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</si>
  <si>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</si>
  <si>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جراحی دهان، فک وصورت/سایر درمان های جراحی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</si>
  <si>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</si>
  <si>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</si>
  <si>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</si>
  <si>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</si>
  <si>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</si>
  <si>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</si>
  <si>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</si>
  <si>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</si>
  <si>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</si>
  <si>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</si>
  <si>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</si>
  <si>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</si>
  <si>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</si>
  <si>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</si>
  <si>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</si>
  <si>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</si>
  <si>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جراحی دهان، فک وصورت/آلوئولوپلاستی-آماده سازی ریج با جراحی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</si>
  <si>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</si>
  <si>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</si>
  <si>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</si>
  <si>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</si>
  <si>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</si>
  <si>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</si>
  <si>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</si>
  <si>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</si>
  <si>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جراحی دهان، فک وصورت/وستیبولوپلاستی</t>
  </si>
  <si>
    <t>D7350</t>
  </si>
  <si>
    <t>وستيبولوپلاستي-گسترش ريج  (شامل پیوندهای بافت نرم، اتصال مجدد عضله، اصلاح اتصال بافت نرم و مدیریت بافت هایپرپلاستیک و هایپرتروفیک)</t>
  </si>
  <si>
    <t>D7450</t>
  </si>
  <si>
    <t>جراحی دهان، فک وصورت/اکسیژن ضایعات داخل استخوانی با جراحی</t>
  </si>
  <si>
    <t>D7460</t>
  </si>
  <si>
    <t>D7461</t>
  </si>
  <si>
    <t>D7510</t>
  </si>
  <si>
    <t>اینسیژن جراحي وتخلیه آبسه-بافت نرم داخل دهانی</t>
  </si>
  <si>
    <t>جراحی دهان، فک وصورت/اینسیژن جراحی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</si>
  <si>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</si>
  <si>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</si>
  <si>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</si>
  <si>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</si>
  <si>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</si>
  <si>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</si>
  <si>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D7910</t>
  </si>
  <si>
    <t>جراحی دهان، فک وصورت/ترمیم زخم های تروماتیک</t>
  </si>
  <si>
    <t>D7911</t>
  </si>
  <si>
    <t>جراحی دهان، فک وصورت/بخیه کردن پیچیده</t>
  </si>
  <si>
    <t>D7912</t>
  </si>
  <si>
    <t>D7951</t>
  </si>
  <si>
    <t>آگمنتاسيون سینوس با استخوان يا مواد جایگزین استخوان به روش باز کردن لترال</t>
  </si>
  <si>
    <t>جراحی دهان، فک وصورت/سایر درمان های ترمیم بافتی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</si>
  <si>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</si>
  <si>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</si>
  <si>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</si>
  <si>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</si>
  <si>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</si>
  <si>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</si>
  <si>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D9120</t>
  </si>
  <si>
    <t>سكشن دادن دنچر پارسیل ثابت</t>
  </si>
  <si>
    <t>خدمات درمانی تکمیلی/درمان طبقه بندی نشده</t>
  </si>
  <si>
    <t>D9911</t>
  </si>
  <si>
    <t xml:space="preserve">کاربرد رزین حساسیت‌زدا برای سطح طوق دندان یا ریشه، به ازای هر دندان </t>
  </si>
  <si>
    <t>خدمات درمانی تکمیلی/خدمات متفرقه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</si>
  <si>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</si>
  <si>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</si>
  <si>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</si>
  <si>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</si>
  <si>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</si>
  <si>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</si>
  <si>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</si>
  <si>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</si>
  <si>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</si>
  <si>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</si>
  <si>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</si>
  <si>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</si>
  <si>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>D8010</t>
  </si>
  <si>
    <t>درمان ارتودنسی محدود سيستم دنداني شیری</t>
  </si>
  <si>
    <t>ارتودانتیکس/درمان ارتودنسی محدود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</si>
  <si>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</si>
  <si>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</si>
  <si>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</si>
  <si>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</si>
  <si>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</si>
  <si>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</si>
  <si>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</si>
  <si>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</si>
  <si>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ارتودانتیکس/درمان ارتودنسی بینابینی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</si>
  <si>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</si>
  <si>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</si>
  <si>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</si>
  <si>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</si>
  <si>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 xml:space="preserve">ارتودانتیکس/درمان های جامع ارتودنسی 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</si>
  <si>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</si>
  <si>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</si>
  <si>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</si>
  <si>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</si>
  <si>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D8660</t>
  </si>
  <si>
    <t>معاینه قبل از درمان ارتودنسی</t>
  </si>
  <si>
    <t xml:space="preserve">ارتودانتیکس/سایر خدمات ارتودنسی </t>
  </si>
  <si>
    <t>D8670</t>
  </si>
  <si>
    <t>D8680</t>
  </si>
  <si>
    <t>D8681</t>
  </si>
  <si>
    <t>D8692</t>
  </si>
  <si>
    <t>جایگزینی یا ري 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</si>
  <si>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</si>
  <si>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</si>
  <si>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</si>
  <si>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</si>
  <si>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</si>
  <si>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</si>
  <si>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 xml:space="preserve"> بستن انتهای ریشه/ ترمیم کلسیفیک پرفوراسيون‌ها، تحلیل ریشه و غیره)</t>
  </si>
  <si>
    <t>سيلانت-(Sealant) به ازاء هر دندان فیشورسیلنت</t>
  </si>
  <si>
    <t>در یک بیمار با خطر متوسط تا بالای پوسیدگی-دندان دائمی (PRR)</t>
  </si>
  <si>
    <t>فضا نگه دار Distal shoe، ثابت، یکطرفه</t>
  </si>
  <si>
    <t>روکش-PFM  با فلز بيس متال</t>
  </si>
  <si>
    <t>روکش-PFM  با فلز نابل</t>
  </si>
  <si>
    <t>روکش استینلس استیل s.s crown پیش ساخته-دندان شیری</t>
  </si>
  <si>
    <t>استیل s.s crown ـ دندان دائمی</t>
  </si>
  <si>
    <t>بيلد آپ کور (core) شامل هر نوع پین در صورت نیاز</t>
  </si>
  <si>
    <t>پوشش مستقیم پالپ-جدا از رستوريشن نهایی (DPC)</t>
  </si>
  <si>
    <t>پوشش غیر مستقیم پالپ-جدا از رستوريشن نهایی (IDPC)</t>
  </si>
  <si>
    <t>اباتمنت با اتصال semi-precision</t>
  </si>
  <si>
    <t>Connecting bar متکی بر ایمپلنت یا اباتمنت</t>
  </si>
  <si>
    <t>روکش PFM متکی بر اباتمنت (غالباً بيس متال)</t>
  </si>
  <si>
    <t>روکش PFM متکی بر اباتمنت (فلز نابل)</t>
  </si>
  <si>
    <t>ریتینر روکش-PFM بيس متال</t>
  </si>
  <si>
    <t>ریتینر روکش-PFM نابل</t>
  </si>
  <si>
    <t xml:space="preserve"> درآوردن تومور يا کیست ادنتوژنیک خوش خیم-قطر ضایعه تا cm 1.25</t>
  </si>
  <si>
    <t>درآوردن تومور يا کیست غیر ادنتوژنیک خوش خیم-قطر ضایعه تا cm 1.25</t>
  </si>
  <si>
    <t>درآوردن تومور يا کیست غیر ادنتوژنیک خوش خیم-قطر ضایعه بزرگتر از cm 1.25</t>
  </si>
  <si>
    <t>بخیه کردن زخم‌های کوچک كه به تازگي ايجاد شده تا cm 5</t>
  </si>
  <si>
    <t>بخیه کردن پیچیده تا cm 5</t>
  </si>
  <si>
    <t>بخیه کردن پیچیده بزرگتر از cm 5</t>
  </si>
  <si>
    <t>اپکسیفیکاسیون/کلسیفیکاسیون مجدد</t>
  </si>
  <si>
    <t xml:space="preserve">اپکسیفیکاسیون/ کلسیفیکاسیون مجدد </t>
  </si>
  <si>
    <t>درمان پالپ (ترمیم قابل جذب)</t>
  </si>
  <si>
    <t>پالپوتومی ناکامل جهت اپکسوژنز</t>
  </si>
  <si>
    <r>
      <t>(</t>
    </r>
    <r>
      <rPr>
        <b/>
        <sz val="11"/>
        <color rgb="FF000000"/>
        <rFont val="Times New Roman"/>
        <family val="1"/>
      </rPr>
      <t>pulp capping</t>
    </r>
    <r>
      <rPr>
        <b/>
        <sz val="11"/>
        <color theme="1"/>
        <rFont val="B Nazanin"/>
        <charset val="178"/>
      </rPr>
      <t>)</t>
    </r>
    <r>
      <rPr>
        <b/>
        <sz val="11"/>
        <color rgb="FF000000"/>
        <rFont val="Cambria"/>
        <family val="1"/>
      </rPr>
      <t> </t>
    </r>
  </si>
  <si>
    <r>
      <t xml:space="preserve">( </t>
    </r>
    <r>
      <rPr>
        <b/>
        <sz val="11"/>
        <color rgb="FF000000"/>
        <rFont val="Times New Roman"/>
        <family val="1"/>
      </rPr>
      <t>pulp capping</t>
    </r>
    <r>
      <rPr>
        <b/>
        <sz val="11"/>
        <color rgb="FF000000"/>
        <rFont val="B Nazanin"/>
        <charset val="178"/>
      </rPr>
      <t>)</t>
    </r>
  </si>
  <si>
    <r>
      <t> </t>
    </r>
    <r>
      <rPr>
        <b/>
        <sz val="11"/>
        <color rgb="FF000000"/>
        <rFont val="B Nazanin"/>
        <charset val="178"/>
      </rPr>
      <t>اندو دانتیکس/درمان اندو در دندانهای دائمی و شیری دارای بدون دندان جانشین</t>
    </r>
  </si>
  <si>
    <r>
      <t xml:space="preserve">جراحی دهان، فک وصورت/جا انداختن دررفتگی ومدیریت سایر اختلالات عملکردی مفصل </t>
    </r>
    <r>
      <rPr>
        <b/>
        <sz val="11"/>
        <color rgb="FF000000"/>
        <rFont val="Times New Roman"/>
        <family val="1"/>
      </rPr>
      <t>TMJ</t>
    </r>
  </si>
  <si>
    <t>جایگزینی دندان‌های از دست داده یا شکسته-پروتز کامل (هر دندان)</t>
  </si>
  <si>
    <t>Feeding Aid كمك‌كننده براي غذا خوردن</t>
  </si>
  <si>
    <t>بسمه تعالی</t>
  </si>
  <si>
    <t>دفتر ارزیابی فناوری، تدوین استاندارد و تعرفه سلامت</t>
  </si>
  <si>
    <t>ریتنشن ارتودنتیک (برداشت دستگاه ها، ساخت و جایگذاری ریتینرها؛ثابت و متحرک)</t>
  </si>
  <si>
    <t>ویزیت دوره ای درمان ارتودنسی(یک یا هر دو فک)</t>
  </si>
  <si>
    <t>تنظیم ریتینر دستگاه ارتودنسی متحرک</t>
  </si>
  <si>
    <t>D3221</t>
  </si>
  <si>
    <r>
      <t>پاکسازی کانال پالپی-دندان‌های شیری و دائمی</t>
    </r>
    <r>
      <rPr>
        <sz val="10"/>
        <color theme="1"/>
        <rFont val="Times New Roman"/>
        <family val="1"/>
      </rPr>
      <t>-</t>
    </r>
    <r>
      <rPr>
        <sz val="10"/>
        <color theme="1"/>
        <rFont val="B Nazanin"/>
        <charset val="178"/>
      </rPr>
      <t xml:space="preserve">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  </r>
  </si>
  <si>
    <t>D7278</t>
  </si>
  <si>
    <r>
      <t xml:space="preserve">نمونه برداري سيتولوژيك اكسفوليه </t>
    </r>
    <r>
      <rPr>
        <sz val="10"/>
        <color theme="1"/>
        <rFont val="Times New Roman"/>
        <family val="1"/>
      </rPr>
      <t>exfoliative cytological sample collection</t>
    </r>
    <r>
      <rPr>
        <sz val="10"/>
        <color theme="1"/>
        <rFont val="B Nazanin"/>
        <charset val="178"/>
      </rPr>
      <t>- برای نمونه برداري سيتولوژيك غير ترانس اپيتليال استفاده مي‌شود. نحوه نمونه برداري به وسیله خراشیدن ملایم و آرام مخاط دهان است.</t>
    </r>
  </si>
  <si>
    <t>D7288</t>
  </si>
  <si>
    <r>
      <t xml:space="preserve">بيوپسي تراشیدنی </t>
    </r>
    <r>
      <rPr>
        <sz val="10"/>
        <color theme="1"/>
        <rFont val="Times New Roman"/>
        <family val="1"/>
      </rPr>
      <t>brush biopsy</t>
    </r>
    <r>
      <rPr>
        <sz val="10"/>
        <color theme="1"/>
        <rFont val="B Nazanin"/>
        <charset val="178"/>
      </rPr>
      <t>-برای جمع آوری سلول‌های دهانی پراکنده ترانس اپيتليال به وسیله تراش چرخشی مخاط دهان. (، براي جمع آوری نمونه ترانس اپي تليال)</t>
    </r>
  </si>
  <si>
    <t>D7410</t>
  </si>
  <si>
    <r>
      <t xml:space="preserve">اکسیژن ضایعه خوش خیم تا </t>
    </r>
    <r>
      <rPr>
        <sz val="10"/>
        <color theme="1"/>
        <rFont val="Times New Roman"/>
        <family val="1"/>
      </rPr>
      <t>cm1.25</t>
    </r>
  </si>
  <si>
    <t>D7411</t>
  </si>
  <si>
    <r>
      <t xml:space="preserve">اکسیژن ضایعه خوش خیم بزرگتر از </t>
    </r>
    <r>
      <rPr>
        <sz val="10"/>
        <color theme="1"/>
        <rFont val="Times New Roman"/>
        <family val="1"/>
      </rPr>
      <t>cm 1.25</t>
    </r>
  </si>
  <si>
    <t>D7413</t>
  </si>
  <si>
    <r>
      <t xml:space="preserve">اکسیژن ضایعه بدخیم تا </t>
    </r>
    <r>
      <rPr>
        <sz val="10"/>
        <color theme="1"/>
        <rFont val="Times New Roman"/>
        <family val="1"/>
      </rPr>
      <t>cm1.25</t>
    </r>
  </si>
  <si>
    <t>D7414</t>
  </si>
  <si>
    <r>
      <t xml:space="preserve">اکسیژن ضایعه بدخیم بزرگتر از </t>
    </r>
    <r>
      <rPr>
        <sz val="10"/>
        <color theme="1"/>
        <rFont val="Times New Roman"/>
        <family val="1"/>
      </rPr>
      <t>cm 1.25</t>
    </r>
  </si>
  <si>
    <t>D7963</t>
  </si>
  <si>
    <r>
      <t xml:space="preserve">فرنوپلاستي-اِکسیژن فرنوم به همراه حذف یا جاگذاری مجدد عضله نابجا و كاربرد </t>
    </r>
    <r>
      <rPr>
        <sz val="10"/>
        <color theme="1"/>
        <rFont val="Times New Roman"/>
        <family val="1"/>
      </rPr>
      <t>Z</t>
    </r>
    <r>
      <rPr>
        <sz val="10"/>
        <color theme="1"/>
        <rFont val="B Nazanin"/>
        <charset val="178"/>
      </rPr>
      <t>-پلاستي یا دیگر روش‌های بستن فلپ موضعی.</t>
    </r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</si>
  <si>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</si>
  <si>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</si>
  <si>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</si>
  <si>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</si>
  <si>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D0460</t>
  </si>
  <si>
    <t>تست حیات پالپ</t>
  </si>
  <si>
    <t>D0470</t>
  </si>
  <si>
    <t>کست تشخیصی</t>
  </si>
  <si>
    <t>D4267</t>
  </si>
  <si>
    <r>
      <t>رژنراسيون هدایت شده بافتی-</t>
    </r>
    <r>
      <rPr>
        <sz val="10"/>
        <color theme="1"/>
        <rFont val="Times New Roman"/>
        <family val="1"/>
      </rPr>
      <t>barrier</t>
    </r>
    <r>
      <rPr>
        <sz val="10"/>
        <color theme="1"/>
        <rFont val="B Nazanin"/>
        <charset val="178"/>
      </rPr>
      <t xml:space="preserve">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</si>
  <si>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t>D5221</t>
  </si>
  <si>
    <r>
      <t>دنچر فوری پارسیل ماگزیلا با بیس رزینی(شامل کلاسپ، رست و دندان معمولی)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-فقط شامل پیگیری (فالوآپ) محدود می‌شود؛ ري لاين و ري بيس يا ساخت دنچر جدید آتي را در بر نمي‌گيرد.</t>
    </r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</si>
  <si>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</si>
  <si>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</si>
  <si>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D6068</t>
  </si>
  <si>
    <t>پایه بریج ایمپلنت- ریتینر متکی بر ایمپلنت برای بریج سرامیکی</t>
  </si>
  <si>
    <t>D6070</t>
  </si>
  <si>
    <r>
      <t xml:space="preserve">پایه بریج ایمپلنت- ریتینر متکی بر ایمپلنت برای بریج </t>
    </r>
    <r>
      <rPr>
        <b/>
        <sz val="10"/>
        <color theme="1"/>
        <rFont val="Times New Roman"/>
        <family val="1"/>
      </rPr>
      <t>PFM</t>
    </r>
    <r>
      <rPr>
        <b/>
        <sz val="10"/>
        <color theme="1"/>
        <rFont val="B Nazanin"/>
        <charset val="178"/>
      </rPr>
      <t xml:space="preserve"> بیس متال</t>
    </r>
  </si>
  <si>
    <t>D6071</t>
  </si>
  <si>
    <t>پایه بریج ایمپلنت- ریتینر متکی بر ایمپلنت</t>
  </si>
  <si>
    <t>D2954</t>
  </si>
  <si>
    <r>
      <t>پست و کور پیش ساخته علاوه بر روکش-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B Nazanin"/>
        <charset val="178"/>
      </rPr>
      <t>اضافه بر پروسه تهيه روكش،کور اطراف پست پیش ساخته، ساخته می‌شود. این درمان شامل ماده کور هم می‌شود.</t>
    </r>
  </si>
  <si>
    <t>D2957</t>
  </si>
  <si>
    <r>
      <t xml:space="preserve">درآوردن پست-باید همراه </t>
    </r>
    <r>
      <rPr>
        <b/>
        <sz val="10"/>
        <color theme="1"/>
        <rFont val="Times New Roman"/>
        <family val="1"/>
      </rPr>
      <t>D2954</t>
    </r>
    <r>
      <rPr>
        <b/>
        <sz val="10"/>
        <color theme="1"/>
        <rFont val="B Nazanin"/>
        <charset val="178"/>
      </rPr>
      <t xml:space="preserve"> استفاده شود.</t>
    </r>
  </si>
  <si>
    <t>D0160</t>
  </si>
  <si>
    <t>معاينه كامل و جزء به جزء دهان-مشكل محور(فقط متخصص بیماریهای دهان، فک و صورت)</t>
  </si>
  <si>
    <t>D1110</t>
  </si>
  <si>
    <t>پروفيلاكسي-بزرگسال</t>
  </si>
  <si>
    <t>D0999</t>
  </si>
  <si>
    <t>معاینه و تشخیص ضایعات پاتولوژیک دهان (بافت سخت یا نرم)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</si>
  <si>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</si>
  <si>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</si>
  <si>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D4999</t>
  </si>
  <si>
    <t>تزریق داخل ضایعه</t>
  </si>
  <si>
    <t>D5991</t>
  </si>
  <si>
    <t>استنت برای بیماریهای وزیکولوبولوز</t>
  </si>
  <si>
    <t>D7465</t>
  </si>
  <si>
    <t>تخریب ضایعات به روش فیزیکی یا شیمیایی شامل استفاده ار کرایو، لیزر یا الکترسرجری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</si>
  <si>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</si>
  <si>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</si>
  <si>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D5937</t>
  </si>
  <si>
    <t>اپلاينس تريسموس و ترک عادات دهانی</t>
  </si>
  <si>
    <t>D0350</t>
  </si>
  <si>
    <t>تصویر 2 بعدی دهانی/صورتی فتوگرافیک که بصورت داخل دهانی ای خارج دهانی تهیه شده است</t>
  </si>
  <si>
    <t>D0351</t>
  </si>
  <si>
    <t>تصاویر فتوگرافیک سه بعدی</t>
  </si>
  <si>
    <t>جراحی دهان، فک و صورت/ سایر درمان‌های جراحی</t>
  </si>
  <si>
    <t>جراحی دهان، فک و صورت/ اکسیژن ضایعات نرم با جراحی</t>
  </si>
  <si>
    <t>جراحی دهان، فک و صورت/سایر درمان‌های ترمیم بافتی</t>
  </si>
  <si>
    <t>تشخیصی/معاینات و آزمایشات</t>
  </si>
  <si>
    <t>پروتزهای دندانی، متحرک/دنچر پارسیل (شامل خدمات معمول پس از تحویل)</t>
  </si>
  <si>
    <t>ایمپلنت/ریتیتر پروتز پارسیل ثابت متکی بر اباتمنت</t>
  </si>
  <si>
    <t>تشخیصی/ معاینات داخل دهانی</t>
  </si>
  <si>
    <t>پیشگیری / پیروفیلاکسی دندانی</t>
  </si>
  <si>
    <t>تشخیصی/آزمایشگاه آسیب شناسی دهان</t>
  </si>
  <si>
    <t>پریودانتیکس/سایر خدمات پریودنتال</t>
  </si>
  <si>
    <t>پروتزهای ماگزیلو فاشیال(فک و صورت) حامل‌ها</t>
  </si>
  <si>
    <t>خدمات درمانی تکمیلی</t>
  </si>
  <si>
    <t>پروتزهای ماگزیلو فاشیال(فک و صورت)</t>
  </si>
  <si>
    <t>تشخیصی/رادیوگرافی/صویربرداری تشخیصی</t>
  </si>
  <si>
    <t>ارزش نسبی خدمات و مراقبت های دندانپزشکی سال 1400</t>
  </si>
  <si>
    <t xml:space="preserve">جزء حرفه‌ای / تومان </t>
  </si>
  <si>
    <t xml:space="preserve">جزء  فنی / تومان </t>
  </si>
  <si>
    <t xml:space="preserve">جزء مواد و لوازم مصرفی  / تومان </t>
  </si>
  <si>
    <t>ویزیت دندانپزشک</t>
  </si>
  <si>
    <t>رادیو گرافی پری اپیکال</t>
  </si>
  <si>
    <t xml:space="preserve">کشیدن  دندانهای شیری </t>
  </si>
  <si>
    <t xml:space="preserve">کشیدن دندنهای  دایمی </t>
  </si>
  <si>
    <t>فیشور سیلانت / هر دندان</t>
  </si>
  <si>
    <t>جرمگیری کامل فکین (  فک بالا وفک پایین)</t>
  </si>
  <si>
    <t>ترمیم آمالگام-یک سطحی دندان‌های شیری یا دائمی</t>
  </si>
  <si>
    <t>ترمیم آمالگام-سه سطحی دندان‌های شیری یا دائمی</t>
  </si>
  <si>
    <t>ترمیم  آمالگام -دو سطحی دندان‌های شیری یا دائمی</t>
  </si>
  <si>
    <t>ترمیم آمالگام-چهار سطحی دندانهای شیری یا دایمی</t>
  </si>
  <si>
    <t>ترمیم کامپوزیت رزینی-یک سطحی قدامي</t>
  </si>
  <si>
    <t>ترمیم کامپوزیت رزینی-دو سطحی قدامي</t>
  </si>
  <si>
    <t>ترمیم کامپوزیت رزینی-سه سطحی قدامي</t>
  </si>
  <si>
    <t>ترمیم کامپوزیت رزینی-چهار سطحی قدامی</t>
  </si>
  <si>
    <t>ترمیم کامپوزیت رزینی-یک سطحی خلفي</t>
  </si>
  <si>
    <t>ترمیم کامپوزیت رزینی-دو سطحی خلفي</t>
  </si>
  <si>
    <t>ترمیم کامپوزیت رزینی-سه سطحی خلفي</t>
  </si>
  <si>
    <t>ترمیم کامپوزیت رزینی-چهار سطحی خلفي</t>
  </si>
  <si>
    <t>پالپوتومی دندان (ترمیم جداگانه محاسبه می شود)</t>
  </si>
  <si>
    <t xml:space="preserve"> فلوراید تراپی با وارنیش</t>
  </si>
  <si>
    <t>تعرفه 1400 به تومان</t>
  </si>
  <si>
    <t>تعرفه  به تومان 1399</t>
  </si>
  <si>
    <t xml:space="preserve">تعرفه خدمات  دندانپزشکی / 1400 / تعرفه دولتی </t>
  </si>
  <si>
    <t>تعرفه خدمات  دندانپزشکی / 1400 / خصوصی</t>
  </si>
  <si>
    <t>درمان اندو دندانهای قدامی / جدا از ترمیم نهایی</t>
  </si>
  <si>
    <t>درمان اندو دندانهای پرمولر/ جدا از ترمیم نهایی</t>
  </si>
  <si>
    <t>درمان اندو دندانهای مولر / جدا از ترمیم نهایی</t>
  </si>
  <si>
    <t xml:space="preserve">تعرفه خدمات  دندانپزشکی / 1400 / خیریه </t>
  </si>
  <si>
    <t xml:space="preserve">تعرفه خدمات  دندانپزشکی / 1400 / عمومی غیر دولتی </t>
  </si>
  <si>
    <t xml:space="preserve">تعرفه دولتی </t>
  </si>
  <si>
    <t>تعرفه خصوصی</t>
  </si>
  <si>
    <t xml:space="preserve">تعرفه خیریه </t>
  </si>
  <si>
    <t xml:space="preserve">تعرفه عمومی 
غیر دولتی </t>
  </si>
  <si>
    <t xml:space="preserve">تعرفه خدمات  دندانپزشکی / 1400  / تومان </t>
  </si>
  <si>
    <t xml:space="preserve">شرح خدمت </t>
  </si>
  <si>
    <t>دندانپزشکی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</si>
</sst>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Arial"/>
      <family val="2"/>
      <charset val="178"/>
      <scheme val="minor"/>
    </font>
    <font>
      <sz val="11"/>
      <color rgb="FF000000"/>
      <name val="Times New Roman"/>
      <family val="1"/>
    </font>
    <font>
      <b/>
      <sz val="11"/>
      <color rgb="FF000000"/>
      <name val="B Nazanin"/>
      <charset val="178"/>
    </font>
    <font>
      <sz val="11"/>
      <color theme="1"/>
      <name val="B Nazanin"/>
      <charset val="178"/>
    </font>
    <font>
      <b/>
      <sz val="11"/>
      <color rgb="FF000000"/>
      <name val="Times New Roman"/>
      <family val="1"/>
    </font>
    <font>
      <b/>
      <sz val="11"/>
      <color theme="1"/>
      <name val="B Nazanin"/>
      <charset val="178"/>
    </font>
    <font>
      <sz val="11"/>
      <color theme="1"/>
      <name val="B Titr"/>
      <charset val="178"/>
    </font>
    <font>
      <b/>
      <sz val="11"/>
      <color rgb="FF000000"/>
      <name val="Cambria"/>
      <family val="1"/>
    </font>
    <font>
      <b/>
      <sz val="14"/>
      <color theme="1"/>
      <name val="IranNastaliq"/>
    </font>
    <font>
      <b/>
      <sz val="11"/>
      <color theme="1"/>
      <name val="IranNastaliq"/>
    </font>
    <font>
      <sz val="12"/>
      <color rgb="FF000000"/>
      <name val="Times New Roman"/>
      <family val="1"/>
    </font>
    <font>
      <sz val="10"/>
      <color theme="1"/>
      <name val="B Nazanin"/>
      <charset val="178"/>
    </font>
    <font>
      <sz val="10"/>
      <color theme="1"/>
      <name val="Times New Roman"/>
      <family val="1"/>
    </font>
    <font>
      <b/>
      <sz val="10"/>
      <color theme="1"/>
      <name val="B Nazanin"/>
      <charset val="178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Arial Black"/>
      <family val="2"/>
    </font>
    <font>
      <b/>
      <sz val="11"/>
      <color rgb="FFFF0000"/>
      <name val="B Nazanin"/>
      <charset val="178"/>
    </font>
    <font>
      <b/>
      <sz val="12"/>
      <color theme="1"/>
      <name val="Arial"/>
      <family val="2"/>
      <scheme val="minor"/>
    </font>
    <font>
      <sz val="8"/>
      <color theme="1"/>
      <name val="B Titr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sz val="10"/>
      <color theme="1"/>
      <name val="B Titr"/>
      <charset val="178"/>
    </font>
    <font>
      <b/>
      <sz val="10"/>
      <color rgb="FF000000"/>
      <name val="B Nazanin"/>
      <charset val="178"/>
    </font>
    <font>
      <b/>
      <sz val="10"/>
      <color rgb="FFFF0000"/>
      <name val="B Nazanin"/>
      <charset val="178"/>
    </font>
    <font>
      <b/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name val="B Nazanin"/>
      <charset val="178"/>
    </font>
    <font>
      <b/>
      <sz val="12"/>
      <color rgb="FFFF0000"/>
      <name val="Arial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12"/>
      <name val="B Nazanin"/>
      <charset val="178"/>
    </font>
    <font>
      <b/>
      <sz val="12"/>
      <color rgb="FFFF0000"/>
      <name val="B Nazanin"/>
      <charset val="178"/>
    </font>
    <font>
      <b/>
      <sz val="14"/>
      <color theme="1"/>
      <name val="Arial"/>
      <family val="2"/>
      <scheme val="minor"/>
    </font>
    <font>
      <b/>
      <sz val="12"/>
      <color theme="1"/>
      <name val="B Titr"/>
      <charset val="178"/>
    </font>
    <font>
      <b/>
      <sz val="12"/>
      <color theme="1"/>
      <name val="Arial"/>
      <family val="2"/>
      <charset val="17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/>
    <xf numFmtId="0" fontId="5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1" fontId="8" fillId="0" borderId="0" xfId="0" applyNumberFormat="1" applyFont="1" applyFill="1" applyAlignment="1">
      <alignment vertical="top"/>
    </xf>
    <xf numFmtId="0" fontId="2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3" fontId="10" fillId="0" borderId="1" xfId="0" applyNumberFormat="1" applyFont="1" applyBorder="1" applyAlignment="1">
      <alignment horizontal="center" vertical="center" readingOrder="1"/>
    </xf>
    <xf numFmtId="3" fontId="10" fillId="0" borderId="1" xfId="0" applyNumberFormat="1" applyFont="1" applyBorder="1" applyAlignment="1">
      <alignment horizontal="center" vertical="center" readingOrder="2"/>
    </xf>
    <xf numFmtId="0" fontId="17" fillId="0" borderId="0" xfId="0" applyFont="1" applyAlignment="1">
      <alignment horizontal="center"/>
    </xf>
    <xf numFmtId="1" fontId="0" fillId="0" borderId="0" xfId="0" applyNumberFormat="1" applyAlignme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24" fillId="5" borderId="1" xfId="0" applyFont="1" applyFill="1" applyBorder="1" applyAlignment="1">
      <alignment horizontal="right" vertical="center" wrapText="1" readingOrder="2"/>
    </xf>
    <xf numFmtId="0" fontId="24" fillId="6" borderId="1" xfId="0" applyFont="1" applyFill="1" applyBorder="1" applyAlignment="1">
      <alignment horizontal="right" vertical="center" wrapText="1" readingOrder="2"/>
    </xf>
    <xf numFmtId="0" fontId="24" fillId="7" borderId="1" xfId="0" applyFont="1" applyFill="1" applyBorder="1" applyAlignment="1">
      <alignment horizontal="right" vertical="center" wrapText="1" readingOrder="2"/>
    </xf>
    <xf numFmtId="0" fontId="24" fillId="8" borderId="1" xfId="0" applyFont="1" applyFill="1" applyBorder="1" applyAlignment="1">
      <alignment horizontal="right" vertical="center" wrapText="1" readingOrder="2"/>
    </xf>
    <xf numFmtId="0" fontId="24" fillId="9" borderId="1" xfId="0" applyFont="1" applyFill="1" applyBorder="1" applyAlignment="1">
      <alignment horizontal="right" vertical="center" wrapText="1" readingOrder="2"/>
    </xf>
    <xf numFmtId="0" fontId="24" fillId="10" borderId="1" xfId="0" applyFont="1" applyFill="1" applyBorder="1" applyAlignment="1">
      <alignment horizontal="right" vertical="center" wrapText="1" readingOrder="2"/>
    </xf>
    <xf numFmtId="0" fontId="25" fillId="6" borderId="1" xfId="0" applyFont="1" applyFill="1" applyBorder="1" applyAlignment="1">
      <alignment horizontal="right" vertical="center" wrapText="1" readingOrder="2"/>
    </xf>
    <xf numFmtId="1" fontId="26" fillId="3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 readingOrder="2"/>
    </xf>
    <xf numFmtId="1" fontId="0" fillId="11" borderId="1" xfId="0" applyNumberFormat="1" applyFont="1" applyFill="1" applyBorder="1" applyAlignment="1">
      <alignment horizontal="center" vertical="center"/>
    </xf>
    <xf numFmtId="1" fontId="27" fillId="11" borderId="1" xfId="0" applyNumberFormat="1" applyFont="1" applyFill="1" applyBorder="1" applyAlignment="1">
      <alignment horizontal="center" vertical="center" readingOrder="2"/>
    </xf>
    <xf numFmtId="0" fontId="2" fillId="6" borderId="1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 readingOrder="2"/>
    </xf>
    <xf numFmtId="1" fontId="27" fillId="6" borderId="1" xfId="0" applyNumberFormat="1" applyFont="1" applyFill="1" applyBorder="1" applyAlignment="1">
      <alignment horizontal="center" vertical="center" readingOrder="2"/>
    </xf>
    <xf numFmtId="0" fontId="2" fillId="7" borderId="1" xfId="0" applyFont="1" applyFill="1" applyBorder="1" applyAlignment="1">
      <alignment horizontal="center" vertical="center" wrapText="1" readingOrder="2"/>
    </xf>
    <xf numFmtId="1" fontId="2" fillId="7" borderId="2" xfId="0" applyNumberFormat="1" applyFont="1" applyFill="1" applyBorder="1" applyAlignment="1">
      <alignment horizontal="center" vertical="center" wrapText="1" readingOrder="2"/>
    </xf>
    <xf numFmtId="1" fontId="27" fillId="7" borderId="1" xfId="0" applyNumberFormat="1" applyFont="1" applyFill="1" applyBorder="1" applyAlignment="1">
      <alignment horizontal="center" vertical="center" readingOrder="2"/>
    </xf>
    <xf numFmtId="0" fontId="2" fillId="9" borderId="1" xfId="0" applyFont="1" applyFill="1" applyBorder="1" applyAlignment="1">
      <alignment horizontal="center" vertical="center" wrapText="1" readingOrder="2"/>
    </xf>
    <xf numFmtId="1" fontId="27" fillId="9" borderId="1" xfId="0" applyNumberFormat="1" applyFont="1" applyFill="1" applyBorder="1" applyAlignment="1">
      <alignment horizontal="center" vertical="center" readingOrder="2"/>
    </xf>
    <xf numFmtId="0" fontId="2" fillId="10" borderId="1" xfId="0" applyFont="1" applyFill="1" applyBorder="1" applyAlignment="1">
      <alignment horizontal="center" vertical="center" wrapText="1" readingOrder="2"/>
    </xf>
    <xf numFmtId="1" fontId="27" fillId="10" borderId="1" xfId="0" applyNumberFormat="1" applyFont="1" applyFill="1" applyBorder="1" applyAlignment="1">
      <alignment horizontal="center" vertical="center" readingOrder="2"/>
    </xf>
    <xf numFmtId="0" fontId="2" fillId="8" borderId="1" xfId="0" applyFont="1" applyFill="1" applyBorder="1" applyAlignment="1">
      <alignment horizontal="center" vertical="center" wrapText="1" readingOrder="2"/>
    </xf>
    <xf numFmtId="1" fontId="27" fillId="8" borderId="1" xfId="0" applyNumberFormat="1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 wrapText="1" readingOrder="2"/>
    </xf>
    <xf numFmtId="1" fontId="27" fillId="5" borderId="1" xfId="0" applyNumberFormat="1" applyFont="1" applyFill="1" applyBorder="1" applyAlignment="1">
      <alignment horizontal="center" vertical="center" readingOrder="2"/>
    </xf>
    <xf numFmtId="0" fontId="18" fillId="6" borderId="1" xfId="0" applyFont="1" applyFill="1" applyBorder="1" applyAlignment="1">
      <alignment horizontal="center" vertical="center" wrapText="1" readingOrder="2"/>
    </xf>
    <xf numFmtId="1" fontId="28" fillId="6" borderId="1" xfId="0" applyNumberFormat="1" applyFont="1" applyFill="1" applyBorder="1" applyAlignment="1">
      <alignment horizontal="center" vertical="center" readingOrder="2"/>
    </xf>
    <xf numFmtId="0" fontId="29" fillId="8" borderId="1" xfId="0" applyFont="1" applyFill="1" applyBorder="1" applyAlignment="1">
      <alignment horizontal="center" vertical="center" wrapText="1" readingOrder="2"/>
    </xf>
    <xf numFmtId="1" fontId="19" fillId="6" borderId="1" xfId="0" applyNumberFormat="1" applyFont="1" applyFill="1" applyBorder="1" applyAlignment="1">
      <alignment horizontal="center" vertical="center" readingOrder="2"/>
    </xf>
    <xf numFmtId="1" fontId="19" fillId="7" borderId="1" xfId="0" applyNumberFormat="1" applyFont="1" applyFill="1" applyBorder="1" applyAlignment="1">
      <alignment horizontal="center" vertical="center" readingOrder="2"/>
    </xf>
    <xf numFmtId="1" fontId="19" fillId="9" borderId="1" xfId="0" applyNumberFormat="1" applyFont="1" applyFill="1" applyBorder="1" applyAlignment="1">
      <alignment horizontal="center" vertical="center" readingOrder="2"/>
    </xf>
    <xf numFmtId="1" fontId="19" fillId="10" borderId="1" xfId="0" applyNumberFormat="1" applyFont="1" applyFill="1" applyBorder="1" applyAlignment="1">
      <alignment horizontal="center" vertical="center" readingOrder="2"/>
    </xf>
    <xf numFmtId="1" fontId="19" fillId="8" borderId="1" xfId="0" applyNumberFormat="1" applyFont="1" applyFill="1" applyBorder="1" applyAlignment="1">
      <alignment horizontal="center" vertical="center" readingOrder="2"/>
    </xf>
    <xf numFmtId="1" fontId="19" fillId="5" borderId="1" xfId="0" applyNumberFormat="1" applyFont="1" applyFill="1" applyBorder="1" applyAlignment="1">
      <alignment horizontal="center" vertical="center" readingOrder="2"/>
    </xf>
    <xf numFmtId="1" fontId="30" fillId="6" borderId="1" xfId="0" applyNumberFormat="1" applyFont="1" applyFill="1" applyBorder="1" applyAlignment="1">
      <alignment horizontal="center" vertical="center" readingOrder="2"/>
    </xf>
    <xf numFmtId="0" fontId="31" fillId="11" borderId="1" xfId="0" applyFont="1" applyFill="1" applyBorder="1" applyAlignment="1">
      <alignment horizontal="center" vertical="center" wrapText="1" readingOrder="2"/>
    </xf>
    <xf numFmtId="1" fontId="32" fillId="11" borderId="1" xfId="0" applyNumberFormat="1" applyFont="1" applyFill="1" applyBorder="1" applyAlignment="1">
      <alignment horizontal="center" vertical="center"/>
    </xf>
    <xf numFmtId="1" fontId="19" fillId="11" borderId="1" xfId="0" applyNumberFormat="1" applyFont="1" applyFill="1" applyBorder="1" applyAlignment="1">
      <alignment horizontal="center" vertical="center" readingOrder="2"/>
    </xf>
    <xf numFmtId="0" fontId="31" fillId="6" borderId="1" xfId="0" applyFont="1" applyFill="1" applyBorder="1" applyAlignment="1">
      <alignment horizontal="center" vertical="center" wrapText="1" readingOrder="2"/>
    </xf>
    <xf numFmtId="0" fontId="31" fillId="6" borderId="2" xfId="0" applyFont="1" applyFill="1" applyBorder="1" applyAlignment="1">
      <alignment horizontal="center" vertical="center" wrapText="1" readingOrder="2"/>
    </xf>
    <xf numFmtId="0" fontId="31" fillId="7" borderId="1" xfId="0" applyFont="1" applyFill="1" applyBorder="1" applyAlignment="1">
      <alignment horizontal="center" vertical="center" wrapText="1" readingOrder="2"/>
    </xf>
    <xf numFmtId="1" fontId="31" fillId="7" borderId="2" xfId="0" applyNumberFormat="1" applyFont="1" applyFill="1" applyBorder="1" applyAlignment="1">
      <alignment horizontal="center" vertical="center" wrapText="1" readingOrder="2"/>
    </xf>
    <xf numFmtId="0" fontId="31" fillId="9" borderId="1" xfId="0" applyFont="1" applyFill="1" applyBorder="1" applyAlignment="1">
      <alignment horizontal="center" vertical="center" wrapText="1" readingOrder="2"/>
    </xf>
    <xf numFmtId="0" fontId="31" fillId="10" borderId="1" xfId="0" applyFont="1" applyFill="1" applyBorder="1" applyAlignment="1">
      <alignment horizontal="center" vertical="center" wrapText="1" readingOrder="2"/>
    </xf>
    <xf numFmtId="0" fontId="31" fillId="8" borderId="1" xfId="0" applyFont="1" applyFill="1" applyBorder="1" applyAlignment="1">
      <alignment horizontal="center" vertical="center" wrapText="1" readingOrder="2"/>
    </xf>
    <xf numFmtId="0" fontId="33" fillId="8" borderId="1" xfId="0" applyFont="1" applyFill="1" applyBorder="1" applyAlignment="1">
      <alignment horizontal="center" vertical="center" wrapText="1" readingOrder="2"/>
    </xf>
    <xf numFmtId="0" fontId="31" fillId="5" borderId="1" xfId="0" applyFont="1" applyFill="1" applyBorder="1" applyAlignment="1">
      <alignment horizontal="center" vertical="center" wrapText="1" readingOrder="2"/>
    </xf>
    <xf numFmtId="0" fontId="34" fillId="6" borderId="1" xfId="0" applyFont="1" applyFill="1" applyBorder="1" applyAlignment="1">
      <alignment horizontal="center" vertical="center" wrapText="1" readingOrder="2"/>
    </xf>
    <xf numFmtId="0" fontId="23" fillId="11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1" fontId="27" fillId="4" borderId="1" xfId="0" applyNumberFormat="1" applyFont="1" applyFill="1" applyBorder="1" applyAlignment="1">
      <alignment horizontal="center" vertical="center" readingOrder="2"/>
    </xf>
    <xf numFmtId="0" fontId="0" fillId="4" borderId="1" xfId="0" applyFill="1" applyBorder="1" applyAlignment="1"/>
    <xf numFmtId="0" fontId="24" fillId="11" borderId="1" xfId="0" applyFont="1" applyFill="1" applyBorder="1" applyAlignment="1">
      <alignment horizontal="right" vertical="center" wrapText="1" readingOrder="2"/>
    </xf>
    <xf numFmtId="0" fontId="35" fillId="0" borderId="0" xfId="0" applyFont="1" applyAlignment="1">
      <alignment horizontal="center" readingOrder="2"/>
    </xf>
    <xf numFmtId="0" fontId="36" fillId="3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readingOrder="2"/>
    </xf>
    <xf numFmtId="0" fontId="19" fillId="0" borderId="1" xfId="0" applyFont="1" applyBorder="1" applyAlignment="1">
      <alignment horizontal="center" vertical="center" readingOrder="2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readingOrder="2"/>
    </xf>
    <xf numFmtId="1" fontId="9" fillId="0" borderId="0" xfId="0" applyNumberFormat="1" applyFont="1" applyFill="1" applyAlignment="1">
      <alignment horizontal="center" vertical="top"/>
    </xf>
    <xf numFmtId="1" fontId="6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7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435108</xdr:colOff>
      <xdr:row>0</xdr:row>
      <xdr:rowOff>82284</xdr:rowOff>
    </xdr:from>
    <xdr:ext cx="821155" cy="834691"/>
    <xdr:pic>
      <xdr:nvPicPr>
        <xdr:cNvPr id="2" name="Picture 6" descr="C:\Users\goudarzi\Desktop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764800" y="82284"/>
          <a:ext cx="821155" cy="834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243550</xdr:colOff>
      <xdr:row>0</xdr:row>
      <xdr:rowOff>116681</xdr:rowOff>
    </xdr:from>
    <xdr:ext cx="840206" cy="825166"/>
    <xdr:pic>
      <xdr:nvPicPr>
        <xdr:cNvPr id="3" name="Picture 7" descr="F:\63504059971002997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795432" y="116681"/>
          <a:ext cx="840206" cy="82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rightToLeft="1" tabSelected="1" topLeftCell="C1" zoomScale="120" zoomScaleNormal="120" workbookViewId="0">
      <pane ySplit="4" topLeftCell="A5" activePane="bottomLeft" state="frozen"/>
      <selection pane="bottomLeft" activeCell="D6" sqref="D6"/>
    </sheetView>
  </sheetViews>
  <sheetFormatPr defaultColWidth="9.125" defaultRowHeight="18" x14ac:dyDescent="0.45"/>
  <cols>
    <col min="1" max="1" width="5.875" style="13" customWidth="1"/>
    <col min="2" max="2" width="9.125" style="13"/>
    <col min="3" max="3" width="46.125" style="5" customWidth="1"/>
    <col min="4" max="4" width="46.375" style="13" customWidth="1"/>
    <col min="5" max="6" width="10.25" style="13" customWidth="1"/>
    <col min="7" max="7" width="13.875" style="13" customWidth="1"/>
    <col min="8" max="16384" width="9.125" style="1"/>
  </cols>
  <sheetData>
    <row r="1" spans="1:11" customFormat="1" ht="26.25" customHeight="1" x14ac:dyDescent="0.2">
      <c r="A1" s="92" t="s">
        <v>547</v>
      </c>
      <c r="B1" s="92"/>
      <c r="C1" s="92"/>
      <c r="D1" s="92"/>
      <c r="E1" s="92"/>
      <c r="F1" s="92"/>
      <c r="G1" s="92"/>
      <c r="H1" s="16"/>
      <c r="I1" s="16"/>
      <c r="J1" s="16"/>
      <c r="K1" s="16"/>
    </row>
    <row r="2" spans="1:11" customFormat="1" ht="29.25" customHeight="1" x14ac:dyDescent="0.2">
      <c r="A2" s="92" t="s">
        <v>548</v>
      </c>
      <c r="B2" s="92"/>
      <c r="C2" s="92"/>
      <c r="D2" s="92"/>
      <c r="E2" s="92"/>
      <c r="F2" s="92"/>
      <c r="G2" s="92"/>
      <c r="H2" s="1"/>
      <c r="I2" s="1"/>
      <c r="J2" s="1"/>
      <c r="K2" s="1"/>
    </row>
    <row r="3" spans="1:11" customFormat="1" ht="27" customHeight="1" x14ac:dyDescent="0.2">
      <c r="A3" s="93" t="s">
        <v>628</v>
      </c>
      <c r="B3" s="93"/>
      <c r="C3" s="93"/>
      <c r="D3" s="93"/>
      <c r="E3" s="93"/>
      <c r="F3" s="93"/>
      <c r="G3" s="93"/>
      <c r="H3" s="1"/>
      <c r="I3" s="1"/>
      <c r="J3" s="1"/>
      <c r="K3" s="1"/>
    </row>
    <row r="4" spans="1:11" ht="45" x14ac:dyDescent="0.2">
      <c r="A4" s="7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6</v>
      </c>
    </row>
    <row r="5" spans="1:11" ht="19.5" x14ac:dyDescent="0.2">
      <c r="A5" s="10">
        <v>1</v>
      </c>
      <c r="B5" s="14" t="s">
        <v>7</v>
      </c>
      <c r="C5" s="9" t="s">
        <v>8</v>
      </c>
      <c r="D5" s="10" t="s">
        <v>9</v>
      </c>
      <c r="E5" s="10">
        <v>1</v>
      </c>
      <c r="F5" s="10">
        <v>2.3199999999999998</v>
      </c>
      <c r="G5" s="10">
        <v>2.63</v>
      </c>
    </row>
    <row r="6" spans="1:11" ht="19.5" x14ac:dyDescent="0.2">
      <c r="A6" s="94">
        <v>2</v>
      </c>
      <c r="B6" s="95" t="s">
        <v>10</v>
      </c>
      <c r="C6" s="97" t="s">
        <v>11</v>
      </c>
      <c r="D6" s="11" t="s">
        <v>12</v>
      </c>
      <c r="E6" s="94">
        <v>0.6</v>
      </c>
      <c r="F6" s="94">
        <v>2.3199999999999998</v>
      </c>
      <c r="G6" s="94">
        <v>3</v>
      </c>
    </row>
    <row r="7" spans="1:11" ht="19.5" x14ac:dyDescent="0.2">
      <c r="A7" s="94"/>
      <c r="B7" s="95"/>
      <c r="C7" s="97"/>
      <c r="D7" s="11" t="s">
        <v>13</v>
      </c>
      <c r="E7" s="94"/>
      <c r="F7" s="94"/>
      <c r="G7" s="94"/>
    </row>
    <row r="8" spans="1:11" ht="19.5" x14ac:dyDescent="0.2">
      <c r="A8" s="11">
        <v>3</v>
      </c>
      <c r="B8" s="15" t="s">
        <v>14</v>
      </c>
      <c r="C8" s="4" t="s">
        <v>15</v>
      </c>
      <c r="D8" s="11" t="s">
        <v>16</v>
      </c>
      <c r="E8" s="11">
        <v>0.5</v>
      </c>
      <c r="F8" s="11">
        <v>2.3199999999999998</v>
      </c>
      <c r="G8" s="11">
        <v>3</v>
      </c>
    </row>
    <row r="9" spans="1:11" ht="19.5" x14ac:dyDescent="0.2">
      <c r="A9" s="11">
        <v>4</v>
      </c>
      <c r="B9" s="15" t="s">
        <v>17</v>
      </c>
      <c r="C9" s="4" t="s">
        <v>18</v>
      </c>
      <c r="D9" s="11" t="s">
        <v>19</v>
      </c>
      <c r="E9" s="11">
        <v>0.7</v>
      </c>
      <c r="F9" s="11">
        <v>1.1599999999999999</v>
      </c>
      <c r="G9" s="11">
        <v>2.4500000000000002</v>
      </c>
    </row>
    <row r="10" spans="1:11" ht="19.5" x14ac:dyDescent="0.2">
      <c r="A10" s="11">
        <v>5</v>
      </c>
      <c r="B10" s="15" t="s">
        <v>20</v>
      </c>
      <c r="C10" s="4" t="s">
        <v>515</v>
      </c>
      <c r="D10" s="11" t="s">
        <v>19</v>
      </c>
      <c r="E10" s="11">
        <v>0.8</v>
      </c>
      <c r="F10" s="11">
        <v>1.58</v>
      </c>
      <c r="G10" s="11">
        <v>6.69</v>
      </c>
    </row>
    <row r="11" spans="1:11" ht="19.5" x14ac:dyDescent="0.2">
      <c r="A11" s="94">
        <v>6</v>
      </c>
      <c r="B11" s="95" t="s">
        <v>21</v>
      </c>
      <c r="C11" s="4" t="s">
        <v>22</v>
      </c>
      <c r="D11" s="94" t="s">
        <v>19</v>
      </c>
      <c r="E11" s="94">
        <v>0.9</v>
      </c>
      <c r="F11" s="94">
        <v>3.47</v>
      </c>
      <c r="G11" s="94">
        <v>6.69</v>
      </c>
    </row>
    <row r="12" spans="1:11" ht="19.5" x14ac:dyDescent="0.2">
      <c r="A12" s="94"/>
      <c r="B12" s="95"/>
      <c r="C12" s="4" t="s">
        <v>516</v>
      </c>
      <c r="D12" s="94"/>
      <c r="E12" s="94"/>
      <c r="F12" s="94"/>
      <c r="G12" s="94"/>
    </row>
    <row r="13" spans="1:11" ht="19.5" x14ac:dyDescent="0.2">
      <c r="A13" s="11">
        <v>7</v>
      </c>
      <c r="B13" s="15" t="s">
        <v>23</v>
      </c>
      <c r="C13" s="4" t="s">
        <v>24</v>
      </c>
      <c r="D13" s="11" t="s">
        <v>19</v>
      </c>
      <c r="E13" s="11">
        <v>0.8</v>
      </c>
      <c r="F13" s="11">
        <v>2.3199999999999998</v>
      </c>
      <c r="G13" s="11">
        <v>6.69</v>
      </c>
    </row>
    <row r="14" spans="1:11" ht="19.5" x14ac:dyDescent="0.2">
      <c r="A14" s="17">
        <v>8</v>
      </c>
      <c r="B14" s="15" t="s">
        <v>25</v>
      </c>
      <c r="C14" s="4" t="s">
        <v>26</v>
      </c>
      <c r="D14" s="11" t="s">
        <v>27</v>
      </c>
      <c r="E14" s="11">
        <v>4</v>
      </c>
      <c r="F14" s="11">
        <v>4.82</v>
      </c>
      <c r="G14" s="11">
        <v>6.43</v>
      </c>
    </row>
    <row r="15" spans="1:11" ht="19.5" x14ac:dyDescent="0.2">
      <c r="A15" s="17">
        <v>9</v>
      </c>
      <c r="B15" s="15" t="s">
        <v>28</v>
      </c>
      <c r="C15" s="4" t="s">
        <v>29</v>
      </c>
      <c r="D15" s="11" t="s">
        <v>27</v>
      </c>
      <c r="E15" s="11">
        <v>6</v>
      </c>
      <c r="F15" s="11">
        <v>6.98</v>
      </c>
      <c r="G15" s="11">
        <v>6.43</v>
      </c>
    </row>
    <row r="16" spans="1:11" ht="19.5" x14ac:dyDescent="0.2">
      <c r="A16" s="17">
        <v>10</v>
      </c>
      <c r="B16" s="15" t="s">
        <v>30</v>
      </c>
      <c r="C16" s="4" t="s">
        <v>31</v>
      </c>
      <c r="D16" s="11" t="s">
        <v>27</v>
      </c>
      <c r="E16" s="11">
        <v>6</v>
      </c>
      <c r="F16" s="11">
        <v>6.98</v>
      </c>
      <c r="G16" s="11">
        <v>6.43</v>
      </c>
    </row>
    <row r="17" spans="1:7" ht="19.5" x14ac:dyDescent="0.2">
      <c r="A17" s="17">
        <v>11</v>
      </c>
      <c r="B17" s="15" t="s">
        <v>32</v>
      </c>
      <c r="C17" s="4" t="s">
        <v>33</v>
      </c>
      <c r="D17" s="11" t="s">
        <v>27</v>
      </c>
      <c r="E17" s="11">
        <v>5</v>
      </c>
      <c r="F17" s="11">
        <v>4.57</v>
      </c>
      <c r="G17" s="11">
        <v>2.2200000000000002</v>
      </c>
    </row>
    <row r="18" spans="1:7" ht="19.5" x14ac:dyDescent="0.2">
      <c r="A18" s="17">
        <v>12</v>
      </c>
      <c r="B18" s="15" t="s">
        <v>34</v>
      </c>
      <c r="C18" s="4" t="s">
        <v>35</v>
      </c>
      <c r="D18" s="11" t="s">
        <v>27</v>
      </c>
      <c r="E18" s="11">
        <v>7</v>
      </c>
      <c r="F18" s="11">
        <v>4.82</v>
      </c>
      <c r="G18" s="11">
        <v>2.2200000000000002</v>
      </c>
    </row>
    <row r="19" spans="1:7" ht="19.5" x14ac:dyDescent="0.2">
      <c r="A19" s="17">
        <v>13</v>
      </c>
      <c r="B19" s="15" t="s">
        <v>36</v>
      </c>
      <c r="C19" s="4" t="s">
        <v>37</v>
      </c>
      <c r="D19" s="11" t="s">
        <v>27</v>
      </c>
      <c r="E19" s="11">
        <v>7</v>
      </c>
      <c r="F19" s="11">
        <v>4.82</v>
      </c>
      <c r="G19" s="11">
        <v>2.2200000000000002</v>
      </c>
    </row>
    <row r="20" spans="1:7" ht="19.5" x14ac:dyDescent="0.2">
      <c r="A20" s="17">
        <v>14</v>
      </c>
      <c r="B20" s="15" t="s">
        <v>38</v>
      </c>
      <c r="C20" s="4" t="s">
        <v>517</v>
      </c>
      <c r="D20" s="11" t="s">
        <v>39</v>
      </c>
      <c r="E20" s="11">
        <v>4</v>
      </c>
      <c r="F20" s="11">
        <v>6.49</v>
      </c>
      <c r="G20" s="11">
        <v>2.2200000000000002</v>
      </c>
    </row>
    <row r="21" spans="1:7" ht="19.5" x14ac:dyDescent="0.2">
      <c r="A21" s="17">
        <v>15</v>
      </c>
      <c r="B21" s="15" t="s">
        <v>40</v>
      </c>
      <c r="C21" s="4" t="s">
        <v>41</v>
      </c>
      <c r="D21" s="11" t="s">
        <v>42</v>
      </c>
      <c r="E21" s="11">
        <v>2</v>
      </c>
      <c r="F21" s="11">
        <v>2.98</v>
      </c>
      <c r="G21" s="11">
        <v>4.55</v>
      </c>
    </row>
    <row r="22" spans="1:7" ht="19.5" x14ac:dyDescent="0.2">
      <c r="A22" s="17">
        <v>16</v>
      </c>
      <c r="B22" s="15" t="s">
        <v>43</v>
      </c>
      <c r="C22" s="4" t="s">
        <v>44</v>
      </c>
      <c r="D22" s="11" t="s">
        <v>42</v>
      </c>
      <c r="E22" s="11">
        <v>2.2000000000000002</v>
      </c>
      <c r="F22" s="11">
        <v>3.89</v>
      </c>
      <c r="G22" s="11">
        <v>5.74</v>
      </c>
    </row>
    <row r="23" spans="1:7" ht="19.5" x14ac:dyDescent="0.2">
      <c r="A23" s="17">
        <v>17</v>
      </c>
      <c r="B23" s="15" t="s">
        <v>45</v>
      </c>
      <c r="C23" s="4" t="s">
        <v>46</v>
      </c>
      <c r="D23" s="11" t="s">
        <v>42</v>
      </c>
      <c r="E23" s="11">
        <v>2.7</v>
      </c>
      <c r="F23" s="11">
        <v>4.97</v>
      </c>
      <c r="G23" s="11">
        <v>8.02</v>
      </c>
    </row>
    <row r="24" spans="1:7" ht="19.5" x14ac:dyDescent="0.2">
      <c r="A24" s="17">
        <v>18</v>
      </c>
      <c r="B24" s="15" t="s">
        <v>47</v>
      </c>
      <c r="C24" s="4" t="s">
        <v>48</v>
      </c>
      <c r="D24" s="11" t="s">
        <v>42</v>
      </c>
      <c r="E24" s="11">
        <v>3.3</v>
      </c>
      <c r="F24" s="11">
        <v>5.22</v>
      </c>
      <c r="G24" s="11">
        <v>9.76</v>
      </c>
    </row>
    <row r="25" spans="1:7" ht="19.5" x14ac:dyDescent="0.2">
      <c r="A25" s="17">
        <v>19</v>
      </c>
      <c r="B25" s="15" t="s">
        <v>49</v>
      </c>
      <c r="C25" s="4" t="s">
        <v>50</v>
      </c>
      <c r="D25" s="11" t="s">
        <v>42</v>
      </c>
      <c r="E25" s="11">
        <v>2</v>
      </c>
      <c r="F25" s="11">
        <v>3.23</v>
      </c>
      <c r="G25" s="11">
        <v>6.69</v>
      </c>
    </row>
    <row r="26" spans="1:7" ht="19.5" x14ac:dyDescent="0.2">
      <c r="A26" s="17">
        <v>20</v>
      </c>
      <c r="B26" s="15" t="s">
        <v>51</v>
      </c>
      <c r="C26" s="4" t="s">
        <v>52</v>
      </c>
      <c r="D26" s="11" t="s">
        <v>53</v>
      </c>
      <c r="E26" s="11">
        <v>3</v>
      </c>
      <c r="F26" s="11">
        <v>4.1399999999999997</v>
      </c>
      <c r="G26" s="11">
        <v>8.11</v>
      </c>
    </row>
    <row r="27" spans="1:7" ht="19.5" x14ac:dyDescent="0.2">
      <c r="A27" s="17">
        <v>21</v>
      </c>
      <c r="B27" s="15" t="s">
        <v>54</v>
      </c>
      <c r="C27" s="4" t="s">
        <v>55</v>
      </c>
      <c r="D27" s="11" t="s">
        <v>53</v>
      </c>
      <c r="E27" s="11">
        <v>3.5</v>
      </c>
      <c r="F27" s="11">
        <v>5.47</v>
      </c>
      <c r="G27" s="11">
        <v>9.1300000000000008</v>
      </c>
    </row>
    <row r="28" spans="1:7" ht="39" x14ac:dyDescent="0.2">
      <c r="A28" s="17">
        <v>22</v>
      </c>
      <c r="B28" s="15" t="s">
        <v>56</v>
      </c>
      <c r="C28" s="4" t="s">
        <v>57</v>
      </c>
      <c r="D28" s="11" t="s">
        <v>53</v>
      </c>
      <c r="E28" s="11">
        <v>4</v>
      </c>
      <c r="F28" s="11">
        <v>5.71</v>
      </c>
      <c r="G28" s="11">
        <v>10.17</v>
      </c>
    </row>
    <row r="29" spans="1:7" ht="19.5" x14ac:dyDescent="0.2">
      <c r="A29" s="17">
        <v>23</v>
      </c>
      <c r="B29" s="15" t="s">
        <v>58</v>
      </c>
      <c r="C29" s="4" t="s">
        <v>59</v>
      </c>
      <c r="D29" s="11" t="s">
        <v>53</v>
      </c>
      <c r="E29" s="11">
        <v>2</v>
      </c>
      <c r="F29" s="11">
        <v>3.23</v>
      </c>
      <c r="G29" s="11">
        <v>6.69</v>
      </c>
    </row>
    <row r="30" spans="1:7" ht="19.5" x14ac:dyDescent="0.2">
      <c r="A30" s="17">
        <v>24</v>
      </c>
      <c r="B30" s="15" t="s">
        <v>60</v>
      </c>
      <c r="C30" s="4" t="s">
        <v>61</v>
      </c>
      <c r="D30" s="11" t="s">
        <v>53</v>
      </c>
      <c r="E30" s="11">
        <v>4</v>
      </c>
      <c r="F30" s="11">
        <v>4.1399999999999997</v>
      </c>
      <c r="G30" s="11">
        <v>8.11</v>
      </c>
    </row>
    <row r="31" spans="1:7" ht="19.5" x14ac:dyDescent="0.2">
      <c r="A31" s="17">
        <v>25</v>
      </c>
      <c r="B31" s="15" t="s">
        <v>62</v>
      </c>
      <c r="C31" s="4" t="s">
        <v>63</v>
      </c>
      <c r="D31" s="11" t="s">
        <v>53</v>
      </c>
      <c r="E31" s="11">
        <v>5.4</v>
      </c>
      <c r="F31" s="11">
        <v>5.47</v>
      </c>
      <c r="G31" s="11">
        <v>9.1300000000000008</v>
      </c>
    </row>
    <row r="32" spans="1:7" ht="19.5" x14ac:dyDescent="0.2">
      <c r="A32" s="17">
        <v>26</v>
      </c>
      <c r="B32" s="15" t="s">
        <v>64</v>
      </c>
      <c r="C32" s="4" t="s">
        <v>65</v>
      </c>
      <c r="D32" s="11" t="s">
        <v>53</v>
      </c>
      <c r="E32" s="11">
        <v>5.7</v>
      </c>
      <c r="F32" s="11">
        <v>5.71</v>
      </c>
      <c r="G32" s="11">
        <v>19.75</v>
      </c>
    </row>
    <row r="33" spans="1:7" ht="19.5" x14ac:dyDescent="0.2">
      <c r="A33" s="17">
        <v>27</v>
      </c>
      <c r="B33" s="15" t="s">
        <v>66</v>
      </c>
      <c r="C33" s="4" t="s">
        <v>67</v>
      </c>
      <c r="D33" s="11" t="s">
        <v>68</v>
      </c>
      <c r="E33" s="11">
        <v>11.4</v>
      </c>
      <c r="F33" s="11">
        <v>4.7300000000000004</v>
      </c>
      <c r="G33" s="11">
        <v>4.55</v>
      </c>
    </row>
    <row r="34" spans="1:7" ht="19.5" x14ac:dyDescent="0.2">
      <c r="A34" s="17">
        <v>28</v>
      </c>
      <c r="B34" s="15" t="s">
        <v>69</v>
      </c>
      <c r="C34" s="4" t="s">
        <v>70</v>
      </c>
      <c r="D34" s="11" t="s">
        <v>68</v>
      </c>
      <c r="E34" s="11">
        <v>12.9</v>
      </c>
      <c r="F34" s="11">
        <v>5</v>
      </c>
      <c r="G34" s="11">
        <v>5.74</v>
      </c>
    </row>
    <row r="35" spans="1:7" ht="19.5" x14ac:dyDescent="0.2">
      <c r="A35" s="17">
        <v>29</v>
      </c>
      <c r="B35" s="15" t="s">
        <v>71</v>
      </c>
      <c r="C35" s="4" t="s">
        <v>72</v>
      </c>
      <c r="D35" s="11" t="s">
        <v>68</v>
      </c>
      <c r="E35" s="11">
        <v>13</v>
      </c>
      <c r="F35" s="11">
        <v>6.3</v>
      </c>
      <c r="G35" s="11">
        <v>8.02</v>
      </c>
    </row>
    <row r="36" spans="1:7" ht="19.5" x14ac:dyDescent="0.2">
      <c r="A36" s="17">
        <v>30</v>
      </c>
      <c r="B36" s="15" t="s">
        <v>73</v>
      </c>
      <c r="C36" s="4" t="s">
        <v>74</v>
      </c>
      <c r="D36" s="11" t="s">
        <v>68</v>
      </c>
      <c r="E36" s="11">
        <v>14.8</v>
      </c>
      <c r="F36" s="11">
        <v>5</v>
      </c>
      <c r="G36" s="11">
        <v>5.74</v>
      </c>
    </row>
    <row r="37" spans="1:7" ht="19.5" x14ac:dyDescent="0.2">
      <c r="A37" s="17">
        <v>31</v>
      </c>
      <c r="B37" s="15" t="s">
        <v>75</v>
      </c>
      <c r="C37" s="4" t="s">
        <v>76</v>
      </c>
      <c r="D37" s="11" t="s">
        <v>68</v>
      </c>
      <c r="E37" s="11">
        <v>15.5</v>
      </c>
      <c r="F37" s="11">
        <v>6.3</v>
      </c>
      <c r="G37" s="11">
        <v>8.02</v>
      </c>
    </row>
    <row r="38" spans="1:7" ht="19.5" x14ac:dyDescent="0.2">
      <c r="A38" s="17">
        <v>32</v>
      </c>
      <c r="B38" s="15" t="s">
        <v>77</v>
      </c>
      <c r="C38" s="4" t="s">
        <v>78</v>
      </c>
      <c r="D38" s="11" t="s">
        <v>68</v>
      </c>
      <c r="E38" s="11">
        <v>17</v>
      </c>
      <c r="F38" s="11">
        <v>7.14</v>
      </c>
      <c r="G38" s="11">
        <v>8.02</v>
      </c>
    </row>
    <row r="39" spans="1:7" ht="19.5" x14ac:dyDescent="0.2">
      <c r="A39" s="17">
        <v>33</v>
      </c>
      <c r="B39" s="15" t="s">
        <v>79</v>
      </c>
      <c r="C39" s="4" t="s">
        <v>80</v>
      </c>
      <c r="D39" s="11" t="s">
        <v>81</v>
      </c>
      <c r="E39" s="11">
        <v>12.5</v>
      </c>
      <c r="F39" s="11">
        <v>4.7300000000000004</v>
      </c>
      <c r="G39" s="11">
        <v>8.02</v>
      </c>
    </row>
    <row r="40" spans="1:7" ht="19.5" x14ac:dyDescent="0.2">
      <c r="A40" s="17">
        <v>34</v>
      </c>
      <c r="B40" s="15" t="s">
        <v>82</v>
      </c>
      <c r="C40" s="4" t="s">
        <v>83</v>
      </c>
      <c r="D40" s="11" t="s">
        <v>81</v>
      </c>
      <c r="E40" s="11">
        <v>13</v>
      </c>
      <c r="F40" s="11">
        <v>5</v>
      </c>
      <c r="G40" s="11">
        <v>8.02</v>
      </c>
    </row>
    <row r="41" spans="1:7" ht="19.5" x14ac:dyDescent="0.2">
      <c r="A41" s="17">
        <v>35</v>
      </c>
      <c r="B41" s="15" t="s">
        <v>84</v>
      </c>
      <c r="C41" s="4" t="s">
        <v>85</v>
      </c>
      <c r="D41" s="11" t="s">
        <v>81</v>
      </c>
      <c r="E41" s="11">
        <v>17</v>
      </c>
      <c r="F41" s="11">
        <v>6.3</v>
      </c>
      <c r="G41" s="11">
        <v>8.02</v>
      </c>
    </row>
    <row r="42" spans="1:7" ht="19.5" x14ac:dyDescent="0.2">
      <c r="A42" s="17">
        <v>36</v>
      </c>
      <c r="B42" s="15" t="s">
        <v>86</v>
      </c>
      <c r="C42" s="4" t="s">
        <v>87</v>
      </c>
      <c r="D42" s="11" t="s">
        <v>81</v>
      </c>
      <c r="E42" s="11">
        <v>14</v>
      </c>
      <c r="F42" s="11">
        <v>5</v>
      </c>
      <c r="G42" s="11">
        <v>8.02</v>
      </c>
    </row>
    <row r="43" spans="1:7" ht="19.5" x14ac:dyDescent="0.2">
      <c r="A43" s="17">
        <v>37</v>
      </c>
      <c r="B43" s="15" t="s">
        <v>88</v>
      </c>
      <c r="C43" s="4" t="s">
        <v>89</v>
      </c>
      <c r="D43" s="11" t="s">
        <v>81</v>
      </c>
      <c r="E43" s="11">
        <v>16</v>
      </c>
      <c r="F43" s="11">
        <v>6.3</v>
      </c>
      <c r="G43" s="11">
        <v>8.02</v>
      </c>
    </row>
    <row r="44" spans="1:7" ht="19.5" x14ac:dyDescent="0.2">
      <c r="A44" s="17">
        <v>38</v>
      </c>
      <c r="B44" s="15" t="s">
        <v>90</v>
      </c>
      <c r="C44" s="4" t="s">
        <v>91</v>
      </c>
      <c r="D44" s="11" t="s">
        <v>81</v>
      </c>
      <c r="E44" s="11">
        <v>18.5</v>
      </c>
      <c r="F44" s="11">
        <v>7.14</v>
      </c>
      <c r="G44" s="11">
        <v>8.02</v>
      </c>
    </row>
    <row r="45" spans="1:7" ht="19.5" x14ac:dyDescent="0.2">
      <c r="A45" s="17">
        <v>39</v>
      </c>
      <c r="B45" s="15" t="s">
        <v>92</v>
      </c>
      <c r="C45" s="4" t="s">
        <v>93</v>
      </c>
      <c r="D45" s="11" t="s">
        <v>94</v>
      </c>
      <c r="E45" s="11">
        <v>11.5</v>
      </c>
      <c r="F45" s="11">
        <v>4.7300000000000004</v>
      </c>
      <c r="G45" s="11">
        <v>6.69</v>
      </c>
    </row>
    <row r="46" spans="1:7" ht="19.5" x14ac:dyDescent="0.2">
      <c r="A46" s="17">
        <v>40</v>
      </c>
      <c r="B46" s="15" t="s">
        <v>95</v>
      </c>
      <c r="C46" s="4" t="s">
        <v>96</v>
      </c>
      <c r="D46" s="11" t="s">
        <v>94</v>
      </c>
      <c r="E46" s="11">
        <v>13</v>
      </c>
      <c r="F46" s="11">
        <v>5.25</v>
      </c>
      <c r="G46" s="11">
        <v>8.11</v>
      </c>
    </row>
    <row r="47" spans="1:7" ht="19.5" x14ac:dyDescent="0.2">
      <c r="A47" s="17">
        <v>41</v>
      </c>
      <c r="B47" s="15" t="s">
        <v>97</v>
      </c>
      <c r="C47" s="4" t="s">
        <v>98</v>
      </c>
      <c r="D47" s="11" t="s">
        <v>94</v>
      </c>
      <c r="E47" s="11">
        <v>17</v>
      </c>
      <c r="F47" s="11">
        <v>6.3</v>
      </c>
      <c r="G47" s="11">
        <v>9.1300000000000008</v>
      </c>
    </row>
    <row r="48" spans="1:7" ht="19.5" x14ac:dyDescent="0.2">
      <c r="A48" s="17">
        <v>42</v>
      </c>
      <c r="B48" s="15" t="s">
        <v>99</v>
      </c>
      <c r="C48" s="4" t="s">
        <v>100</v>
      </c>
      <c r="D48" s="11" t="s">
        <v>94</v>
      </c>
      <c r="E48" s="11">
        <v>13</v>
      </c>
      <c r="F48" s="11">
        <v>5</v>
      </c>
      <c r="G48" s="11">
        <v>8.11</v>
      </c>
    </row>
    <row r="49" spans="1:7" ht="19.5" x14ac:dyDescent="0.2">
      <c r="A49" s="17">
        <v>43</v>
      </c>
      <c r="B49" s="15" t="s">
        <v>101</v>
      </c>
      <c r="C49" s="4" t="s">
        <v>102</v>
      </c>
      <c r="D49" s="11" t="s">
        <v>94</v>
      </c>
      <c r="E49" s="11">
        <v>16</v>
      </c>
      <c r="F49" s="11">
        <v>6.05</v>
      </c>
      <c r="G49" s="11">
        <v>9.1300000000000008</v>
      </c>
    </row>
    <row r="50" spans="1:7" ht="19.5" x14ac:dyDescent="0.2">
      <c r="A50" s="17">
        <v>44</v>
      </c>
      <c r="B50" s="15" t="s">
        <v>103</v>
      </c>
      <c r="C50" s="4" t="s">
        <v>104</v>
      </c>
      <c r="D50" s="11" t="s">
        <v>105</v>
      </c>
      <c r="E50" s="11">
        <v>17</v>
      </c>
      <c r="F50" s="11">
        <v>7.14</v>
      </c>
      <c r="G50" s="11">
        <v>10.17</v>
      </c>
    </row>
    <row r="51" spans="1:7" ht="19.5" x14ac:dyDescent="0.2">
      <c r="A51" s="17">
        <v>45</v>
      </c>
      <c r="B51" s="15" t="s">
        <v>106</v>
      </c>
      <c r="C51" s="4" t="s">
        <v>107</v>
      </c>
      <c r="D51" s="11" t="s">
        <v>108</v>
      </c>
      <c r="E51" s="11">
        <v>20</v>
      </c>
      <c r="F51" s="11">
        <v>10.47</v>
      </c>
      <c r="G51" s="11">
        <v>7.4</v>
      </c>
    </row>
    <row r="52" spans="1:7" ht="19.5" x14ac:dyDescent="0.2">
      <c r="A52" s="17">
        <v>46</v>
      </c>
      <c r="B52" s="15" t="s">
        <v>109</v>
      </c>
      <c r="C52" s="4" t="s">
        <v>518</v>
      </c>
      <c r="D52" s="11" t="s">
        <v>108</v>
      </c>
      <c r="E52" s="11">
        <v>16</v>
      </c>
      <c r="F52" s="11">
        <v>9.64</v>
      </c>
      <c r="G52" s="11">
        <v>7.4</v>
      </c>
    </row>
    <row r="53" spans="1:7" ht="19.5" x14ac:dyDescent="0.2">
      <c r="A53" s="17">
        <v>47</v>
      </c>
      <c r="B53" s="15" t="s">
        <v>110</v>
      </c>
      <c r="C53" s="4" t="s">
        <v>519</v>
      </c>
      <c r="D53" s="11" t="s">
        <v>108</v>
      </c>
      <c r="E53" s="11">
        <v>18</v>
      </c>
      <c r="F53" s="11">
        <v>9.64</v>
      </c>
      <c r="G53" s="11">
        <v>7.4</v>
      </c>
    </row>
    <row r="54" spans="1:7" ht="19.5" x14ac:dyDescent="0.2">
      <c r="A54" s="17">
        <v>48</v>
      </c>
      <c r="B54" s="15" t="s">
        <v>111</v>
      </c>
      <c r="C54" s="4" t="s">
        <v>112</v>
      </c>
      <c r="D54" s="11" t="s">
        <v>113</v>
      </c>
      <c r="E54" s="11">
        <v>14</v>
      </c>
      <c r="F54" s="11">
        <v>8.5299999999999994</v>
      </c>
      <c r="G54" s="11">
        <v>7.4</v>
      </c>
    </row>
    <row r="55" spans="1:7" ht="39" x14ac:dyDescent="0.2">
      <c r="A55" s="17">
        <v>49</v>
      </c>
      <c r="B55" s="15" t="s">
        <v>114</v>
      </c>
      <c r="C55" s="4" t="s">
        <v>115</v>
      </c>
      <c r="D55" s="11" t="s">
        <v>116</v>
      </c>
      <c r="E55" s="11">
        <v>1.6</v>
      </c>
      <c r="F55" s="11">
        <v>1.82</v>
      </c>
      <c r="G55" s="11">
        <v>3.19</v>
      </c>
    </row>
    <row r="56" spans="1:7" ht="19.5" x14ac:dyDescent="0.2">
      <c r="A56" s="17">
        <v>50</v>
      </c>
      <c r="B56" s="15" t="s">
        <v>117</v>
      </c>
      <c r="C56" s="4" t="s">
        <v>118</v>
      </c>
      <c r="D56" s="11" t="s">
        <v>116</v>
      </c>
      <c r="E56" s="11">
        <v>1.5</v>
      </c>
      <c r="F56" s="11">
        <v>2.3199999999999998</v>
      </c>
      <c r="G56" s="11">
        <v>3.19</v>
      </c>
    </row>
    <row r="57" spans="1:7" ht="19.5" x14ac:dyDescent="0.2">
      <c r="A57" s="11">
        <v>51</v>
      </c>
      <c r="B57" s="15" t="s">
        <v>119</v>
      </c>
      <c r="C57" s="4" t="s">
        <v>520</v>
      </c>
      <c r="D57" s="11" t="s">
        <v>116</v>
      </c>
      <c r="E57" s="11">
        <v>4</v>
      </c>
      <c r="F57" s="11">
        <v>3.15</v>
      </c>
      <c r="G57" s="11">
        <v>8.9499999999999993</v>
      </c>
    </row>
    <row r="58" spans="1:7" ht="19.5" x14ac:dyDescent="0.2">
      <c r="A58" s="94">
        <v>52</v>
      </c>
      <c r="B58" s="95" t="s">
        <v>120</v>
      </c>
      <c r="C58" s="4" t="s">
        <v>121</v>
      </c>
      <c r="D58" s="94" t="s">
        <v>116</v>
      </c>
      <c r="E58" s="94">
        <v>6</v>
      </c>
      <c r="F58" s="94">
        <v>3.64</v>
      </c>
      <c r="G58" s="94">
        <v>8.9499999999999993</v>
      </c>
    </row>
    <row r="59" spans="1:7" ht="19.5" x14ac:dyDescent="0.2">
      <c r="A59" s="94"/>
      <c r="B59" s="95"/>
      <c r="C59" s="4" t="s">
        <v>521</v>
      </c>
      <c r="D59" s="94"/>
      <c r="E59" s="94"/>
      <c r="F59" s="94"/>
      <c r="G59" s="94"/>
    </row>
    <row r="60" spans="1:7" ht="19.5" x14ac:dyDescent="0.2">
      <c r="A60" s="11">
        <v>53</v>
      </c>
      <c r="B60" s="15" t="s">
        <v>122</v>
      </c>
      <c r="C60" s="4" t="s">
        <v>522</v>
      </c>
      <c r="D60" s="11" t="s">
        <v>116</v>
      </c>
      <c r="E60" s="11">
        <v>4</v>
      </c>
      <c r="F60" s="11">
        <v>5.47</v>
      </c>
      <c r="G60" s="11">
        <v>6.56</v>
      </c>
    </row>
    <row r="61" spans="1:7" ht="19.5" x14ac:dyDescent="0.2">
      <c r="A61" s="94">
        <v>54</v>
      </c>
      <c r="B61" s="95" t="s">
        <v>123</v>
      </c>
      <c r="C61" s="4" t="s">
        <v>124</v>
      </c>
      <c r="D61" s="94" t="s">
        <v>116</v>
      </c>
      <c r="E61" s="94">
        <v>1</v>
      </c>
      <c r="F61" s="94">
        <v>2.16</v>
      </c>
      <c r="G61" s="94">
        <v>2.2400000000000002</v>
      </c>
    </row>
    <row r="62" spans="1:7" ht="19.5" x14ac:dyDescent="0.2">
      <c r="A62" s="94"/>
      <c r="B62" s="95"/>
      <c r="C62" s="4" t="s">
        <v>125</v>
      </c>
      <c r="D62" s="94"/>
      <c r="E62" s="94"/>
      <c r="F62" s="94"/>
      <c r="G62" s="94"/>
    </row>
    <row r="63" spans="1:7" ht="19.5" x14ac:dyDescent="0.2">
      <c r="A63" s="11">
        <v>55</v>
      </c>
      <c r="B63" s="15" t="s">
        <v>126</v>
      </c>
      <c r="C63" s="4" t="s">
        <v>127</v>
      </c>
      <c r="D63" s="11" t="s">
        <v>116</v>
      </c>
      <c r="E63" s="11">
        <v>8</v>
      </c>
      <c r="F63" s="11">
        <v>4.4800000000000004</v>
      </c>
      <c r="G63" s="11">
        <v>6.56</v>
      </c>
    </row>
    <row r="64" spans="1:7" ht="19.5" x14ac:dyDescent="0.2">
      <c r="A64" s="11">
        <v>56</v>
      </c>
      <c r="B64" s="15" t="s">
        <v>128</v>
      </c>
      <c r="C64" s="4" t="s">
        <v>129</v>
      </c>
      <c r="D64" s="11" t="s">
        <v>116</v>
      </c>
      <c r="E64" s="11">
        <v>4</v>
      </c>
      <c r="F64" s="11">
        <v>3.64</v>
      </c>
      <c r="G64" s="11">
        <v>2.2400000000000002</v>
      </c>
    </row>
    <row r="65" spans="1:7" ht="19.5" x14ac:dyDescent="0.2">
      <c r="A65" s="11">
        <v>57</v>
      </c>
      <c r="B65" s="15" t="s">
        <v>130</v>
      </c>
      <c r="C65" s="4" t="s">
        <v>131</v>
      </c>
      <c r="D65" s="11" t="s">
        <v>116</v>
      </c>
      <c r="E65" s="11">
        <v>6</v>
      </c>
      <c r="F65" s="11">
        <v>4.63</v>
      </c>
      <c r="G65" s="11">
        <v>19.75</v>
      </c>
    </row>
    <row r="66" spans="1:7" ht="19.5" x14ac:dyDescent="0.2">
      <c r="A66" s="17">
        <v>58</v>
      </c>
      <c r="B66" s="15" t="s">
        <v>132</v>
      </c>
      <c r="C66" s="4" t="s">
        <v>133</v>
      </c>
      <c r="D66" s="11" t="s">
        <v>116</v>
      </c>
      <c r="E66" s="11">
        <v>10</v>
      </c>
      <c r="F66" s="11">
        <v>6.3</v>
      </c>
      <c r="G66" s="11">
        <v>19.75</v>
      </c>
    </row>
    <row r="67" spans="1:7" ht="19.5" x14ac:dyDescent="0.2">
      <c r="A67" s="17">
        <v>59</v>
      </c>
      <c r="B67" s="15" t="s">
        <v>134</v>
      </c>
      <c r="C67" s="4" t="s">
        <v>135</v>
      </c>
      <c r="D67" s="11" t="s">
        <v>116</v>
      </c>
      <c r="E67" s="11">
        <v>14.4</v>
      </c>
      <c r="F67" s="11">
        <v>6.3</v>
      </c>
      <c r="G67" s="11">
        <v>19.75</v>
      </c>
    </row>
    <row r="68" spans="1:7" ht="19.5" x14ac:dyDescent="0.2">
      <c r="A68" s="17">
        <v>60</v>
      </c>
      <c r="B68" s="15" t="s">
        <v>136</v>
      </c>
      <c r="C68" s="4" t="s">
        <v>137</v>
      </c>
      <c r="D68" s="11" t="s">
        <v>116</v>
      </c>
      <c r="E68" s="11">
        <v>8.4</v>
      </c>
      <c r="F68" s="11">
        <v>4.0599999999999996</v>
      </c>
      <c r="G68" s="11">
        <v>6.56</v>
      </c>
    </row>
    <row r="69" spans="1:7" ht="19.5" x14ac:dyDescent="0.2">
      <c r="A69" s="17">
        <v>61</v>
      </c>
      <c r="B69" s="15" t="s">
        <v>138</v>
      </c>
      <c r="C69" s="4" t="s">
        <v>139</v>
      </c>
      <c r="D69" s="11" t="s">
        <v>116</v>
      </c>
      <c r="E69" s="11">
        <v>4.0999999999999996</v>
      </c>
      <c r="F69" s="11">
        <v>3.98</v>
      </c>
      <c r="G69" s="11">
        <v>6.56</v>
      </c>
    </row>
    <row r="70" spans="1:7" ht="19.5" x14ac:dyDescent="0.2">
      <c r="A70" s="17">
        <v>62</v>
      </c>
      <c r="B70" s="15" t="s">
        <v>140</v>
      </c>
      <c r="C70" s="4" t="s">
        <v>141</v>
      </c>
      <c r="D70" s="11" t="s">
        <v>116</v>
      </c>
      <c r="E70" s="11">
        <v>14.4</v>
      </c>
      <c r="F70" s="11">
        <v>4.63</v>
      </c>
      <c r="G70" s="11">
        <v>19.75</v>
      </c>
    </row>
    <row r="71" spans="1:7" ht="19.5" x14ac:dyDescent="0.2">
      <c r="A71" s="94">
        <v>63</v>
      </c>
      <c r="B71" s="95" t="s">
        <v>142</v>
      </c>
      <c r="C71" s="97" t="s">
        <v>523</v>
      </c>
      <c r="D71" s="2" t="s">
        <v>143</v>
      </c>
      <c r="E71" s="94">
        <v>1.25</v>
      </c>
      <c r="F71" s="94">
        <v>1.3</v>
      </c>
      <c r="G71" s="94">
        <v>2.4500000000000002</v>
      </c>
    </row>
    <row r="72" spans="1:7" ht="19.5" x14ac:dyDescent="0.2">
      <c r="A72" s="94"/>
      <c r="B72" s="95"/>
      <c r="C72" s="97"/>
      <c r="D72" s="6" t="s">
        <v>541</v>
      </c>
      <c r="E72" s="94"/>
      <c r="F72" s="94"/>
      <c r="G72" s="94"/>
    </row>
    <row r="73" spans="1:7" ht="19.5" x14ac:dyDescent="0.2">
      <c r="A73" s="94">
        <v>64</v>
      </c>
      <c r="B73" s="95" t="s">
        <v>144</v>
      </c>
      <c r="C73" s="97" t="s">
        <v>524</v>
      </c>
      <c r="D73" s="11" t="s">
        <v>143</v>
      </c>
      <c r="E73" s="94">
        <v>1</v>
      </c>
      <c r="F73" s="94">
        <v>1.3</v>
      </c>
      <c r="G73" s="94">
        <v>2.4500000000000002</v>
      </c>
    </row>
    <row r="74" spans="1:7" ht="19.5" x14ac:dyDescent="0.2">
      <c r="A74" s="94"/>
      <c r="B74" s="95"/>
      <c r="C74" s="97"/>
      <c r="D74" s="12" t="s">
        <v>542</v>
      </c>
      <c r="E74" s="94"/>
      <c r="F74" s="94"/>
      <c r="G74" s="94"/>
    </row>
    <row r="75" spans="1:7" ht="19.5" x14ac:dyDescent="0.2">
      <c r="A75" s="94">
        <v>65</v>
      </c>
      <c r="B75" s="95" t="s">
        <v>145</v>
      </c>
      <c r="C75" s="4" t="s">
        <v>146</v>
      </c>
      <c r="D75" s="11" t="s">
        <v>143</v>
      </c>
      <c r="E75" s="94">
        <v>3</v>
      </c>
      <c r="F75" s="94">
        <v>2.73</v>
      </c>
      <c r="G75" s="94">
        <v>9.9700000000000006</v>
      </c>
    </row>
    <row r="76" spans="1:7" ht="39" x14ac:dyDescent="0.2">
      <c r="A76" s="94"/>
      <c r="B76" s="95"/>
      <c r="C76" s="4" t="s">
        <v>147</v>
      </c>
      <c r="D76" s="12" t="s">
        <v>542</v>
      </c>
      <c r="E76" s="94"/>
      <c r="F76" s="94"/>
      <c r="G76" s="94"/>
    </row>
    <row r="77" spans="1:7" ht="19.5" x14ac:dyDescent="0.2">
      <c r="A77" s="94">
        <v>66</v>
      </c>
      <c r="B77" s="95" t="s">
        <v>148</v>
      </c>
      <c r="C77" s="4" t="s">
        <v>540</v>
      </c>
      <c r="D77" s="94" t="s">
        <v>150</v>
      </c>
      <c r="E77" s="94">
        <v>3.2</v>
      </c>
      <c r="F77" s="94">
        <v>3.64</v>
      </c>
      <c r="G77" s="94">
        <v>9.9700000000000006</v>
      </c>
    </row>
    <row r="78" spans="1:7" ht="19.5" x14ac:dyDescent="0.2">
      <c r="A78" s="94"/>
      <c r="B78" s="95"/>
      <c r="C78" s="4" t="s">
        <v>149</v>
      </c>
      <c r="D78" s="94"/>
      <c r="E78" s="94"/>
      <c r="F78" s="94"/>
      <c r="G78" s="94"/>
    </row>
    <row r="79" spans="1:7" ht="39" x14ac:dyDescent="0.2">
      <c r="A79" s="11">
        <v>67</v>
      </c>
      <c r="B79" s="15" t="s">
        <v>151</v>
      </c>
      <c r="C79" s="4" t="s">
        <v>152</v>
      </c>
      <c r="D79" s="11" t="s">
        <v>150</v>
      </c>
      <c r="E79" s="11">
        <v>3.3</v>
      </c>
      <c r="F79" s="11">
        <v>3.64</v>
      </c>
      <c r="G79" s="11">
        <v>2.4500000000000002</v>
      </c>
    </row>
    <row r="80" spans="1:7" ht="19.5" x14ac:dyDescent="0.2">
      <c r="A80" s="94">
        <v>68</v>
      </c>
      <c r="B80" s="95" t="s">
        <v>153</v>
      </c>
      <c r="C80" s="4" t="s">
        <v>539</v>
      </c>
      <c r="D80" s="94" t="s">
        <v>150</v>
      </c>
      <c r="E80" s="94">
        <v>3.7</v>
      </c>
      <c r="F80" s="94">
        <v>4.97</v>
      </c>
      <c r="G80" s="94">
        <v>2.4500000000000002</v>
      </c>
    </row>
    <row r="81" spans="1:7" ht="19.5" x14ac:dyDescent="0.2">
      <c r="A81" s="94"/>
      <c r="B81" s="95"/>
      <c r="C81" s="4" t="s">
        <v>154</v>
      </c>
      <c r="D81" s="94"/>
      <c r="E81" s="94"/>
      <c r="F81" s="94"/>
      <c r="G81" s="94"/>
    </row>
    <row r="82" spans="1:7" ht="19.5" x14ac:dyDescent="0.2">
      <c r="A82" s="11">
        <v>69</v>
      </c>
      <c r="B82" s="15" t="s">
        <v>155</v>
      </c>
      <c r="C82" s="4" t="s">
        <v>156</v>
      </c>
      <c r="D82" s="11" t="s">
        <v>150</v>
      </c>
      <c r="E82" s="11">
        <v>10.199999999999999</v>
      </c>
      <c r="F82" s="11">
        <v>3.15</v>
      </c>
      <c r="G82" s="11">
        <v>9.9700000000000006</v>
      </c>
    </row>
    <row r="83" spans="1:7" ht="39" x14ac:dyDescent="0.2">
      <c r="A83" s="11">
        <v>70</v>
      </c>
      <c r="B83" s="15" t="s">
        <v>157</v>
      </c>
      <c r="C83" s="4" t="s">
        <v>158</v>
      </c>
      <c r="D83" s="11" t="s">
        <v>159</v>
      </c>
      <c r="E83" s="11">
        <v>11.5</v>
      </c>
      <c r="F83" s="11">
        <v>3.81</v>
      </c>
      <c r="G83" s="11">
        <v>11.19</v>
      </c>
    </row>
    <row r="84" spans="1:7" ht="39" x14ac:dyDescent="0.2">
      <c r="A84" s="11">
        <v>71</v>
      </c>
      <c r="B84" s="15" t="s">
        <v>160</v>
      </c>
      <c r="C84" s="4" t="s">
        <v>161</v>
      </c>
      <c r="D84" s="11" t="s">
        <v>162</v>
      </c>
      <c r="E84" s="11">
        <v>14</v>
      </c>
      <c r="F84" s="11">
        <v>4.51</v>
      </c>
      <c r="G84" s="11">
        <v>13.61</v>
      </c>
    </row>
    <row r="85" spans="1:7" ht="19.5" x14ac:dyDescent="0.2">
      <c r="A85" s="94">
        <v>72</v>
      </c>
      <c r="B85" s="95" t="s">
        <v>163</v>
      </c>
      <c r="C85" s="4" t="s">
        <v>164</v>
      </c>
      <c r="D85" s="96" t="s">
        <v>543</v>
      </c>
      <c r="E85" s="94">
        <v>4</v>
      </c>
      <c r="F85" s="94">
        <v>1.82</v>
      </c>
      <c r="G85" s="94">
        <v>13.61</v>
      </c>
    </row>
    <row r="86" spans="1:7" ht="19.5" x14ac:dyDescent="0.2">
      <c r="A86" s="94"/>
      <c r="B86" s="95"/>
      <c r="C86" s="4" t="s">
        <v>165</v>
      </c>
      <c r="D86" s="96"/>
      <c r="E86" s="94"/>
      <c r="F86" s="94"/>
      <c r="G86" s="94"/>
    </row>
    <row r="87" spans="1:7" ht="19.5" x14ac:dyDescent="0.2">
      <c r="A87" s="11">
        <v>73</v>
      </c>
      <c r="B87" s="15" t="s">
        <v>166</v>
      </c>
      <c r="C87" s="4" t="s">
        <v>167</v>
      </c>
      <c r="D87" s="11" t="s">
        <v>168</v>
      </c>
      <c r="E87" s="11">
        <v>11</v>
      </c>
      <c r="F87" s="11">
        <v>4.8</v>
      </c>
      <c r="G87" s="11">
        <v>9.9700000000000006</v>
      </c>
    </row>
    <row r="88" spans="1:7" ht="19.5" x14ac:dyDescent="0.2">
      <c r="A88" s="11">
        <v>74</v>
      </c>
      <c r="B88" s="15" t="s">
        <v>169</v>
      </c>
      <c r="C88" s="4" t="s">
        <v>170</v>
      </c>
      <c r="D88" s="11" t="s">
        <v>168</v>
      </c>
      <c r="E88" s="11">
        <v>13.4</v>
      </c>
      <c r="F88" s="11">
        <v>5.71</v>
      </c>
      <c r="G88" s="11">
        <v>11.19</v>
      </c>
    </row>
    <row r="89" spans="1:7" ht="19.5" x14ac:dyDescent="0.2">
      <c r="A89" s="11">
        <v>75</v>
      </c>
      <c r="B89" s="15" t="s">
        <v>171</v>
      </c>
      <c r="C89" s="4" t="s">
        <v>172</v>
      </c>
      <c r="D89" s="11" t="s">
        <v>168</v>
      </c>
      <c r="E89" s="11">
        <v>16.5</v>
      </c>
      <c r="F89" s="11">
        <v>6.8</v>
      </c>
      <c r="G89" s="11">
        <v>13.61</v>
      </c>
    </row>
    <row r="90" spans="1:7" ht="19.5" x14ac:dyDescent="0.2">
      <c r="A90" s="94">
        <v>76</v>
      </c>
      <c r="B90" s="95" t="s">
        <v>173</v>
      </c>
      <c r="C90" s="4" t="s">
        <v>537</v>
      </c>
      <c r="D90" s="94" t="s">
        <v>168</v>
      </c>
      <c r="E90" s="94">
        <v>5</v>
      </c>
      <c r="F90" s="94">
        <v>3.15</v>
      </c>
      <c r="G90" s="94">
        <v>13.61</v>
      </c>
    </row>
    <row r="91" spans="1:7" ht="39" x14ac:dyDescent="0.2">
      <c r="A91" s="94"/>
      <c r="B91" s="95"/>
      <c r="C91" s="4" t="s">
        <v>174</v>
      </c>
      <c r="D91" s="94"/>
      <c r="E91" s="94"/>
      <c r="F91" s="94"/>
      <c r="G91" s="94"/>
    </row>
    <row r="92" spans="1:7" ht="19.5" x14ac:dyDescent="0.2">
      <c r="A92" s="94">
        <v>77</v>
      </c>
      <c r="B92" s="95" t="s">
        <v>175</v>
      </c>
      <c r="C92" s="4" t="s">
        <v>538</v>
      </c>
      <c r="D92" s="94" t="s">
        <v>168</v>
      </c>
      <c r="E92" s="94">
        <v>3.8</v>
      </c>
      <c r="F92" s="94">
        <v>2.73</v>
      </c>
      <c r="G92" s="94">
        <v>13.61</v>
      </c>
    </row>
    <row r="93" spans="1:7" ht="19.5" x14ac:dyDescent="0.2">
      <c r="A93" s="94"/>
      <c r="B93" s="95"/>
      <c r="C93" s="4" t="s">
        <v>176</v>
      </c>
      <c r="D93" s="94"/>
      <c r="E93" s="94"/>
      <c r="F93" s="94"/>
      <c r="G93" s="94"/>
    </row>
    <row r="94" spans="1:7" ht="39" x14ac:dyDescent="0.2">
      <c r="A94" s="94">
        <v>78</v>
      </c>
      <c r="B94" s="95" t="s">
        <v>177</v>
      </c>
      <c r="C94" s="4" t="s">
        <v>178</v>
      </c>
      <c r="D94" s="94" t="s">
        <v>168</v>
      </c>
      <c r="E94" s="94">
        <v>8</v>
      </c>
      <c r="F94" s="94">
        <v>3.64</v>
      </c>
      <c r="G94" s="94">
        <v>13.61</v>
      </c>
    </row>
    <row r="95" spans="1:7" ht="39" x14ac:dyDescent="0.2">
      <c r="A95" s="94"/>
      <c r="B95" s="95"/>
      <c r="C95" s="4" t="s">
        <v>514</v>
      </c>
      <c r="D95" s="94"/>
      <c r="E95" s="94"/>
      <c r="F95" s="94"/>
      <c r="G95" s="94"/>
    </row>
    <row r="96" spans="1:7" ht="19.5" x14ac:dyDescent="0.2">
      <c r="A96" s="11">
        <v>79</v>
      </c>
      <c r="B96" s="15" t="s">
        <v>179</v>
      </c>
      <c r="C96" s="4" t="s">
        <v>180</v>
      </c>
      <c r="D96" s="11" t="s">
        <v>181</v>
      </c>
      <c r="E96" s="11">
        <v>9.1</v>
      </c>
      <c r="F96" s="11">
        <v>5.22</v>
      </c>
      <c r="G96" s="11">
        <v>5.88</v>
      </c>
    </row>
    <row r="97" spans="1:7" ht="19.5" x14ac:dyDescent="0.2">
      <c r="A97" s="11">
        <v>80</v>
      </c>
      <c r="B97" s="15" t="s">
        <v>182</v>
      </c>
      <c r="C97" s="4" t="s">
        <v>183</v>
      </c>
      <c r="D97" s="11" t="s">
        <v>181</v>
      </c>
      <c r="E97" s="11">
        <v>10.5</v>
      </c>
      <c r="F97" s="11">
        <v>5.75</v>
      </c>
      <c r="G97" s="11">
        <v>5.88</v>
      </c>
    </row>
    <row r="98" spans="1:7" ht="19.5" x14ac:dyDescent="0.2">
      <c r="A98" s="11">
        <v>81</v>
      </c>
      <c r="B98" s="15" t="s">
        <v>184</v>
      </c>
      <c r="C98" s="4" t="s">
        <v>185</v>
      </c>
      <c r="D98" s="11" t="s">
        <v>181</v>
      </c>
      <c r="E98" s="11">
        <v>11.7</v>
      </c>
      <c r="F98" s="11">
        <v>6.3</v>
      </c>
      <c r="G98" s="11">
        <v>5.88</v>
      </c>
    </row>
    <row r="99" spans="1:7" ht="19.5" x14ac:dyDescent="0.2">
      <c r="A99" s="11">
        <v>82</v>
      </c>
      <c r="B99" s="15" t="s">
        <v>186</v>
      </c>
      <c r="C99" s="4" t="s">
        <v>187</v>
      </c>
      <c r="D99" s="11" t="s">
        <v>181</v>
      </c>
      <c r="E99" s="11">
        <v>5</v>
      </c>
      <c r="F99" s="11">
        <v>1.3</v>
      </c>
      <c r="G99" s="11">
        <v>5.88</v>
      </c>
    </row>
    <row r="100" spans="1:7" ht="19.5" x14ac:dyDescent="0.2">
      <c r="A100" s="11">
        <v>83</v>
      </c>
      <c r="B100" s="15" t="s">
        <v>188</v>
      </c>
      <c r="C100" s="4" t="s">
        <v>189</v>
      </c>
      <c r="D100" s="11" t="s">
        <v>181</v>
      </c>
      <c r="E100" s="11">
        <v>3</v>
      </c>
      <c r="F100" s="11">
        <v>3.52</v>
      </c>
      <c r="G100" s="11">
        <v>5.88</v>
      </c>
    </row>
    <row r="101" spans="1:7" ht="19.5" x14ac:dyDescent="0.2">
      <c r="A101" s="11">
        <v>84</v>
      </c>
      <c r="B101" s="15" t="s">
        <v>190</v>
      </c>
      <c r="C101" s="4" t="s">
        <v>191</v>
      </c>
      <c r="D101" s="11" t="s">
        <v>181</v>
      </c>
      <c r="E101" s="11">
        <v>5</v>
      </c>
      <c r="F101" s="11">
        <v>4.7300000000000004</v>
      </c>
      <c r="G101" s="11">
        <v>5.88</v>
      </c>
    </row>
    <row r="102" spans="1:7" ht="19.5" x14ac:dyDescent="0.2">
      <c r="A102" s="11">
        <v>85</v>
      </c>
      <c r="B102" s="15" t="s">
        <v>192</v>
      </c>
      <c r="C102" s="4" t="s">
        <v>193</v>
      </c>
      <c r="D102" s="11" t="s">
        <v>194</v>
      </c>
      <c r="E102" s="11">
        <v>6.3</v>
      </c>
      <c r="F102" s="11">
        <v>3.98</v>
      </c>
      <c r="G102" s="11">
        <v>5.81</v>
      </c>
    </row>
    <row r="103" spans="1:7" ht="39" x14ac:dyDescent="0.2">
      <c r="A103" s="11">
        <v>86</v>
      </c>
      <c r="B103" s="15" t="s">
        <v>195</v>
      </c>
      <c r="C103" s="4" t="s">
        <v>196</v>
      </c>
      <c r="D103" s="11" t="s">
        <v>197</v>
      </c>
      <c r="E103" s="11">
        <v>9.5</v>
      </c>
      <c r="F103" s="11">
        <v>4.5599999999999996</v>
      </c>
      <c r="G103" s="11">
        <v>5.85</v>
      </c>
    </row>
    <row r="104" spans="1:7" ht="39" x14ac:dyDescent="0.2">
      <c r="A104" s="11">
        <v>87</v>
      </c>
      <c r="B104" s="15" t="s">
        <v>198</v>
      </c>
      <c r="C104" s="4" t="s">
        <v>199</v>
      </c>
      <c r="D104" s="11" t="s">
        <v>197</v>
      </c>
      <c r="E104" s="11">
        <v>3.5</v>
      </c>
      <c r="F104" s="11">
        <v>4.03</v>
      </c>
      <c r="G104" s="11">
        <v>5.85</v>
      </c>
    </row>
    <row r="105" spans="1:7" ht="39" x14ac:dyDescent="0.2">
      <c r="A105" s="11">
        <v>88</v>
      </c>
      <c r="B105" s="15" t="s">
        <v>200</v>
      </c>
      <c r="C105" s="4" t="s">
        <v>201</v>
      </c>
      <c r="D105" s="11" t="s">
        <v>197</v>
      </c>
      <c r="E105" s="11">
        <v>3.5</v>
      </c>
      <c r="F105" s="11">
        <v>2.1</v>
      </c>
      <c r="G105" s="11">
        <v>5.85</v>
      </c>
    </row>
    <row r="106" spans="1:7" ht="39" x14ac:dyDescent="0.2">
      <c r="A106" s="11">
        <v>89</v>
      </c>
      <c r="B106" s="15" t="s">
        <v>202</v>
      </c>
      <c r="C106" s="4" t="s">
        <v>203</v>
      </c>
      <c r="D106" s="11" t="s">
        <v>197</v>
      </c>
      <c r="E106" s="11">
        <v>10.9</v>
      </c>
      <c r="F106" s="11">
        <v>5.47</v>
      </c>
      <c r="G106" s="11">
        <v>7.37</v>
      </c>
    </row>
    <row r="107" spans="1:7" ht="39" x14ac:dyDescent="0.2">
      <c r="A107" s="11">
        <v>90</v>
      </c>
      <c r="B107" s="15" t="s">
        <v>204</v>
      </c>
      <c r="C107" s="4" t="s">
        <v>205</v>
      </c>
      <c r="D107" s="11" t="s">
        <v>197</v>
      </c>
      <c r="E107" s="11">
        <v>8.8000000000000007</v>
      </c>
      <c r="F107" s="11">
        <v>4.03</v>
      </c>
      <c r="G107" s="11">
        <v>7.37</v>
      </c>
    </row>
    <row r="108" spans="1:7" ht="19.5" x14ac:dyDescent="0.2">
      <c r="A108" s="11">
        <v>91</v>
      </c>
      <c r="B108" s="15" t="s">
        <v>206</v>
      </c>
      <c r="C108" s="4" t="s">
        <v>207</v>
      </c>
      <c r="D108" s="11" t="s">
        <v>197</v>
      </c>
      <c r="E108" s="11">
        <v>10.199999999999999</v>
      </c>
      <c r="F108" s="11">
        <v>4.0599999999999996</v>
      </c>
      <c r="G108" s="11">
        <v>7.37</v>
      </c>
    </row>
    <row r="109" spans="1:7" ht="19.5" x14ac:dyDescent="0.2">
      <c r="A109" s="11">
        <v>92</v>
      </c>
      <c r="B109" s="15" t="s">
        <v>208</v>
      </c>
      <c r="C109" s="4" t="s">
        <v>209</v>
      </c>
      <c r="D109" s="11" t="s">
        <v>197</v>
      </c>
      <c r="E109" s="11">
        <v>9.5</v>
      </c>
      <c r="F109" s="11">
        <v>4.25</v>
      </c>
      <c r="G109" s="11">
        <v>7.37</v>
      </c>
    </row>
    <row r="110" spans="1:7" ht="19.5" x14ac:dyDescent="0.2">
      <c r="A110" s="11">
        <v>93</v>
      </c>
      <c r="B110" s="15" t="s">
        <v>210</v>
      </c>
      <c r="C110" s="4" t="s">
        <v>211</v>
      </c>
      <c r="D110" s="11" t="s">
        <v>197</v>
      </c>
      <c r="E110" s="11">
        <v>7.8</v>
      </c>
      <c r="F110" s="11">
        <v>1.58</v>
      </c>
      <c r="G110" s="11">
        <v>7.37</v>
      </c>
    </row>
    <row r="111" spans="1:7" ht="19.5" x14ac:dyDescent="0.2">
      <c r="A111" s="94">
        <v>94</v>
      </c>
      <c r="B111" s="95" t="s">
        <v>212</v>
      </c>
      <c r="C111" s="4" t="s">
        <v>213</v>
      </c>
      <c r="D111" s="94" t="s">
        <v>197</v>
      </c>
      <c r="E111" s="94">
        <v>6.6</v>
      </c>
      <c r="F111" s="94">
        <v>3.55</v>
      </c>
      <c r="G111" s="94">
        <v>7.37</v>
      </c>
    </row>
    <row r="112" spans="1:7" ht="19.5" x14ac:dyDescent="0.2">
      <c r="A112" s="94"/>
      <c r="B112" s="95"/>
      <c r="C112" s="4" t="s">
        <v>214</v>
      </c>
      <c r="D112" s="94"/>
      <c r="E112" s="94"/>
      <c r="F112" s="94"/>
      <c r="G112" s="94"/>
    </row>
    <row r="113" spans="1:7" ht="19.5" x14ac:dyDescent="0.2">
      <c r="A113" s="94">
        <v>95</v>
      </c>
      <c r="B113" s="95" t="s">
        <v>215</v>
      </c>
      <c r="C113" s="4" t="s">
        <v>216</v>
      </c>
      <c r="D113" s="94" t="s">
        <v>197</v>
      </c>
      <c r="E113" s="94">
        <v>13.9</v>
      </c>
      <c r="F113" s="94">
        <v>1.82</v>
      </c>
      <c r="G113" s="94">
        <v>7.37</v>
      </c>
    </row>
    <row r="114" spans="1:7" ht="19.5" x14ac:dyDescent="0.2">
      <c r="A114" s="94"/>
      <c r="B114" s="95"/>
      <c r="C114" s="4" t="s">
        <v>217</v>
      </c>
      <c r="D114" s="94"/>
      <c r="E114" s="94"/>
      <c r="F114" s="94"/>
      <c r="G114" s="94"/>
    </row>
    <row r="115" spans="1:7" ht="19.5" x14ac:dyDescent="0.2">
      <c r="A115" s="11">
        <v>96</v>
      </c>
      <c r="B115" s="15" t="s">
        <v>218</v>
      </c>
      <c r="C115" s="4" t="s">
        <v>219</v>
      </c>
      <c r="D115" s="11" t="s">
        <v>197</v>
      </c>
      <c r="E115" s="11">
        <v>12.2</v>
      </c>
      <c r="F115" s="11">
        <v>3.89</v>
      </c>
      <c r="G115" s="11">
        <v>7.37</v>
      </c>
    </row>
    <row r="116" spans="1:7" ht="39" x14ac:dyDescent="0.2">
      <c r="A116" s="11">
        <v>97</v>
      </c>
      <c r="B116" s="15" t="s">
        <v>220</v>
      </c>
      <c r="C116" s="4" t="s">
        <v>221</v>
      </c>
      <c r="D116" s="11" t="s">
        <v>197</v>
      </c>
      <c r="E116" s="11">
        <v>10.199999999999999</v>
      </c>
      <c r="F116" s="11">
        <v>3.15</v>
      </c>
      <c r="G116" s="11">
        <v>7.37</v>
      </c>
    </row>
    <row r="117" spans="1:7" ht="39" x14ac:dyDescent="0.2">
      <c r="A117" s="11">
        <v>98</v>
      </c>
      <c r="B117" s="15" t="s">
        <v>222</v>
      </c>
      <c r="C117" s="4" t="s">
        <v>223</v>
      </c>
      <c r="D117" s="11" t="s">
        <v>197</v>
      </c>
      <c r="E117" s="11">
        <v>30</v>
      </c>
      <c r="F117" s="11">
        <v>4.7300000000000004</v>
      </c>
      <c r="G117" s="11">
        <v>7.37</v>
      </c>
    </row>
    <row r="118" spans="1:7" ht="39" x14ac:dyDescent="0.2">
      <c r="A118" s="11">
        <v>99</v>
      </c>
      <c r="B118" s="15" t="s">
        <v>224</v>
      </c>
      <c r="C118" s="4" t="s">
        <v>225</v>
      </c>
      <c r="D118" s="11" t="s">
        <v>197</v>
      </c>
      <c r="E118" s="11">
        <v>10</v>
      </c>
      <c r="F118" s="11">
        <v>1.82</v>
      </c>
      <c r="G118" s="11">
        <v>7.37</v>
      </c>
    </row>
    <row r="119" spans="1:7" ht="19.5" x14ac:dyDescent="0.2">
      <c r="A119" s="11">
        <v>100</v>
      </c>
      <c r="B119" s="15" t="s">
        <v>226</v>
      </c>
      <c r="C119" s="4" t="s">
        <v>227</v>
      </c>
      <c r="D119" s="11" t="s">
        <v>228</v>
      </c>
      <c r="E119" s="11">
        <v>6</v>
      </c>
      <c r="F119" s="11">
        <v>7.23</v>
      </c>
      <c r="G119" s="11">
        <v>7.37</v>
      </c>
    </row>
    <row r="120" spans="1:7" ht="39" x14ac:dyDescent="0.2">
      <c r="A120" s="11">
        <v>101</v>
      </c>
      <c r="B120" s="15" t="s">
        <v>229</v>
      </c>
      <c r="C120" s="4" t="s">
        <v>230</v>
      </c>
      <c r="D120" s="11" t="s">
        <v>228</v>
      </c>
      <c r="E120" s="11">
        <v>9</v>
      </c>
      <c r="F120" s="11">
        <v>5</v>
      </c>
      <c r="G120" s="11">
        <v>4.5999999999999996</v>
      </c>
    </row>
    <row r="121" spans="1:7" ht="39" x14ac:dyDescent="0.2">
      <c r="A121" s="11">
        <v>102</v>
      </c>
      <c r="B121" s="15" t="s">
        <v>231</v>
      </c>
      <c r="C121" s="4" t="s">
        <v>232</v>
      </c>
      <c r="D121" s="11" t="s">
        <v>233</v>
      </c>
      <c r="E121" s="11">
        <v>25</v>
      </c>
      <c r="F121" s="11">
        <v>16.739999999999998</v>
      </c>
      <c r="G121" s="11">
        <v>24.59</v>
      </c>
    </row>
    <row r="122" spans="1:7" ht="39" x14ac:dyDescent="0.2">
      <c r="A122" s="11">
        <v>103</v>
      </c>
      <c r="B122" s="15" t="s">
        <v>234</v>
      </c>
      <c r="C122" s="4" t="s">
        <v>235</v>
      </c>
      <c r="D122" s="11" t="s">
        <v>233</v>
      </c>
      <c r="E122" s="11">
        <v>25</v>
      </c>
      <c r="F122" s="11">
        <v>16.739999999999998</v>
      </c>
      <c r="G122" s="11">
        <v>24.59</v>
      </c>
    </row>
    <row r="123" spans="1:7" ht="39" x14ac:dyDescent="0.2">
      <c r="A123" s="11">
        <v>104</v>
      </c>
      <c r="B123" s="15" t="s">
        <v>236</v>
      </c>
      <c r="C123" s="4" t="s">
        <v>237</v>
      </c>
      <c r="D123" s="11" t="s">
        <v>233</v>
      </c>
      <c r="E123" s="11">
        <v>27.5</v>
      </c>
      <c r="F123" s="11">
        <v>15.94</v>
      </c>
      <c r="G123" s="11">
        <v>24.59</v>
      </c>
    </row>
    <row r="124" spans="1:7" ht="39" x14ac:dyDescent="0.2">
      <c r="A124" s="11">
        <v>105</v>
      </c>
      <c r="B124" s="15" t="s">
        <v>238</v>
      </c>
      <c r="C124" s="4" t="s">
        <v>239</v>
      </c>
      <c r="D124" s="11" t="s">
        <v>233</v>
      </c>
      <c r="E124" s="11">
        <v>27.5</v>
      </c>
      <c r="F124" s="11">
        <v>15.94</v>
      </c>
      <c r="G124" s="11">
        <v>24.59</v>
      </c>
    </row>
    <row r="125" spans="1:7" ht="39" x14ac:dyDescent="0.2">
      <c r="A125" s="11">
        <v>106</v>
      </c>
      <c r="B125" s="15" t="s">
        <v>240</v>
      </c>
      <c r="C125" s="4" t="s">
        <v>241</v>
      </c>
      <c r="D125" s="11" t="s">
        <v>242</v>
      </c>
      <c r="E125" s="11">
        <v>17</v>
      </c>
      <c r="F125" s="11">
        <v>14.36</v>
      </c>
      <c r="G125" s="11">
        <v>15.5</v>
      </c>
    </row>
    <row r="126" spans="1:7" ht="39" x14ac:dyDescent="0.2">
      <c r="A126" s="11">
        <v>107</v>
      </c>
      <c r="B126" s="15" t="s">
        <v>243</v>
      </c>
      <c r="C126" s="4" t="s">
        <v>244</v>
      </c>
      <c r="D126" s="11" t="s">
        <v>242</v>
      </c>
      <c r="E126" s="11">
        <v>17</v>
      </c>
      <c r="F126" s="11">
        <v>13.37</v>
      </c>
      <c r="G126" s="11">
        <v>15.5</v>
      </c>
    </row>
    <row r="127" spans="1:7" ht="58.5" x14ac:dyDescent="0.2">
      <c r="A127" s="11">
        <v>108</v>
      </c>
      <c r="B127" s="15" t="s">
        <v>245</v>
      </c>
      <c r="C127" s="4" t="s">
        <v>246</v>
      </c>
      <c r="D127" s="11" t="s">
        <v>242</v>
      </c>
      <c r="E127" s="11">
        <v>30</v>
      </c>
      <c r="F127" s="11">
        <v>16.739999999999998</v>
      </c>
      <c r="G127" s="11">
        <v>15.5</v>
      </c>
    </row>
    <row r="128" spans="1:7" ht="58.5" x14ac:dyDescent="0.2">
      <c r="A128" s="11">
        <v>109</v>
      </c>
      <c r="B128" s="15" t="s">
        <v>247</v>
      </c>
      <c r="C128" s="4" t="s">
        <v>248</v>
      </c>
      <c r="D128" s="11" t="s">
        <v>242</v>
      </c>
      <c r="E128" s="11">
        <v>30</v>
      </c>
      <c r="F128" s="11">
        <v>16.739999999999998</v>
      </c>
      <c r="G128" s="11">
        <v>15.5</v>
      </c>
    </row>
    <row r="129" spans="1:7" ht="39" x14ac:dyDescent="0.2">
      <c r="A129" s="11">
        <v>110</v>
      </c>
      <c r="B129" s="15" t="s">
        <v>249</v>
      </c>
      <c r="C129" s="4" t="s">
        <v>250</v>
      </c>
      <c r="D129" s="11" t="s">
        <v>242</v>
      </c>
      <c r="E129" s="11">
        <v>21.3</v>
      </c>
      <c r="F129" s="11">
        <v>13.37</v>
      </c>
      <c r="G129" s="11">
        <v>15.5</v>
      </c>
    </row>
    <row r="130" spans="1:7" ht="39" x14ac:dyDescent="0.2">
      <c r="A130" s="11">
        <v>111</v>
      </c>
      <c r="B130" s="15" t="s">
        <v>251</v>
      </c>
      <c r="C130" s="4" t="s">
        <v>252</v>
      </c>
      <c r="D130" s="11" t="s">
        <v>242</v>
      </c>
      <c r="E130" s="11">
        <v>21.3</v>
      </c>
      <c r="F130" s="11">
        <v>13.37</v>
      </c>
      <c r="G130" s="11">
        <v>15.5</v>
      </c>
    </row>
    <row r="131" spans="1:7" ht="19.5" x14ac:dyDescent="0.2">
      <c r="A131" s="11">
        <v>112</v>
      </c>
      <c r="B131" s="15" t="s">
        <v>253</v>
      </c>
      <c r="C131" s="4" t="s">
        <v>254</v>
      </c>
      <c r="D131" s="11" t="s">
        <v>255</v>
      </c>
      <c r="E131" s="11">
        <v>3</v>
      </c>
      <c r="F131" s="11">
        <v>3.89</v>
      </c>
      <c r="G131" s="11">
        <v>13</v>
      </c>
    </row>
    <row r="132" spans="1:7" ht="19.5" x14ac:dyDescent="0.2">
      <c r="A132" s="11">
        <v>113</v>
      </c>
      <c r="B132" s="15" t="s">
        <v>256</v>
      </c>
      <c r="C132" s="4" t="s">
        <v>257</v>
      </c>
      <c r="D132" s="11" t="s">
        <v>255</v>
      </c>
      <c r="E132" s="11">
        <v>3</v>
      </c>
      <c r="F132" s="11">
        <v>3.89</v>
      </c>
      <c r="G132" s="11">
        <v>13</v>
      </c>
    </row>
    <row r="133" spans="1:7" ht="19.5" x14ac:dyDescent="0.2">
      <c r="A133" s="11">
        <v>114</v>
      </c>
      <c r="B133" s="15" t="s">
        <v>258</v>
      </c>
      <c r="C133" s="4" t="s">
        <v>545</v>
      </c>
      <c r="D133" s="11" t="s">
        <v>255</v>
      </c>
      <c r="E133" s="11">
        <v>2</v>
      </c>
      <c r="F133" s="11">
        <v>3.15</v>
      </c>
      <c r="G133" s="11">
        <v>13</v>
      </c>
    </row>
    <row r="134" spans="1:7" ht="19.5" x14ac:dyDescent="0.2">
      <c r="A134" s="11">
        <v>115</v>
      </c>
      <c r="B134" s="15" t="s">
        <v>259</v>
      </c>
      <c r="C134" s="4" t="s">
        <v>260</v>
      </c>
      <c r="D134" s="11" t="s">
        <v>261</v>
      </c>
      <c r="E134" s="11">
        <v>3</v>
      </c>
      <c r="F134" s="11">
        <v>3.89</v>
      </c>
      <c r="G134" s="11">
        <v>5.88</v>
      </c>
    </row>
    <row r="135" spans="1:7" ht="19.5" x14ac:dyDescent="0.2">
      <c r="A135" s="11">
        <v>116</v>
      </c>
      <c r="B135" s="15" t="s">
        <v>262</v>
      </c>
      <c r="C135" s="4" t="s">
        <v>263</v>
      </c>
      <c r="D135" s="11" t="s">
        <v>261</v>
      </c>
      <c r="E135" s="11">
        <v>3</v>
      </c>
      <c r="F135" s="11">
        <v>3.89</v>
      </c>
      <c r="G135" s="11">
        <v>5.88</v>
      </c>
    </row>
    <row r="136" spans="1:7" ht="19.5" x14ac:dyDescent="0.2">
      <c r="A136" s="11">
        <v>117</v>
      </c>
      <c r="B136" s="15" t="s">
        <v>264</v>
      </c>
      <c r="C136" s="4" t="s">
        <v>265</v>
      </c>
      <c r="D136" s="11" t="s">
        <v>261</v>
      </c>
      <c r="E136" s="11">
        <v>3.7</v>
      </c>
      <c r="F136" s="11">
        <v>3.15</v>
      </c>
      <c r="G136" s="11">
        <v>13</v>
      </c>
    </row>
    <row r="137" spans="1:7" ht="19.5" x14ac:dyDescent="0.2">
      <c r="A137" s="11">
        <v>118</v>
      </c>
      <c r="B137" s="15" t="s">
        <v>266</v>
      </c>
      <c r="C137" s="4" t="s">
        <v>267</v>
      </c>
      <c r="D137" s="11" t="s">
        <v>261</v>
      </c>
      <c r="E137" s="11">
        <v>3</v>
      </c>
      <c r="F137" s="11">
        <v>3.15</v>
      </c>
      <c r="G137" s="11">
        <v>13</v>
      </c>
    </row>
    <row r="138" spans="1:7" ht="19.5" x14ac:dyDescent="0.2">
      <c r="A138" s="11">
        <v>119</v>
      </c>
      <c r="B138" s="15" t="s">
        <v>268</v>
      </c>
      <c r="C138" s="4" t="s">
        <v>269</v>
      </c>
      <c r="D138" s="11" t="s">
        <v>261</v>
      </c>
      <c r="E138" s="11">
        <v>3</v>
      </c>
      <c r="F138" s="11">
        <v>3.15</v>
      </c>
      <c r="G138" s="11">
        <v>13</v>
      </c>
    </row>
    <row r="139" spans="1:7" ht="19.5" x14ac:dyDescent="0.2">
      <c r="A139" s="11">
        <v>120</v>
      </c>
      <c r="B139" s="15" t="s">
        <v>270</v>
      </c>
      <c r="C139" s="4" t="s">
        <v>271</v>
      </c>
      <c r="D139" s="11" t="s">
        <v>261</v>
      </c>
      <c r="E139" s="11">
        <v>5</v>
      </c>
      <c r="F139" s="11">
        <v>3.15</v>
      </c>
      <c r="G139" s="11">
        <v>13</v>
      </c>
    </row>
    <row r="140" spans="1:7" ht="19.5" x14ac:dyDescent="0.2">
      <c r="A140" s="11">
        <v>121</v>
      </c>
      <c r="B140" s="15" t="s">
        <v>272</v>
      </c>
      <c r="C140" s="4" t="s">
        <v>273</v>
      </c>
      <c r="D140" s="11" t="s">
        <v>261</v>
      </c>
      <c r="E140" s="11">
        <v>14.9</v>
      </c>
      <c r="F140" s="11">
        <v>10.1</v>
      </c>
      <c r="G140" s="11">
        <v>15.5</v>
      </c>
    </row>
    <row r="141" spans="1:7" ht="19.5" x14ac:dyDescent="0.2">
      <c r="A141" s="11">
        <v>122</v>
      </c>
      <c r="B141" s="15" t="s">
        <v>274</v>
      </c>
      <c r="C141" s="4" t="s">
        <v>275</v>
      </c>
      <c r="D141" s="11" t="s">
        <v>261</v>
      </c>
      <c r="E141" s="11">
        <v>14.9</v>
      </c>
      <c r="F141" s="11">
        <v>10.1</v>
      </c>
      <c r="G141" s="11">
        <v>15.5</v>
      </c>
    </row>
    <row r="142" spans="1:7" ht="19.5" x14ac:dyDescent="0.2">
      <c r="A142" s="11">
        <v>123</v>
      </c>
      <c r="B142" s="15" t="s">
        <v>276</v>
      </c>
      <c r="C142" s="4" t="s">
        <v>277</v>
      </c>
      <c r="D142" s="11" t="s">
        <v>278</v>
      </c>
      <c r="E142" s="11">
        <v>10</v>
      </c>
      <c r="F142" s="11">
        <v>10.1</v>
      </c>
      <c r="G142" s="11">
        <v>6.11</v>
      </c>
    </row>
    <row r="143" spans="1:7" ht="19.5" x14ac:dyDescent="0.2">
      <c r="A143" s="11">
        <v>124</v>
      </c>
      <c r="B143" s="15" t="s">
        <v>279</v>
      </c>
      <c r="C143" s="4" t="s">
        <v>280</v>
      </c>
      <c r="D143" s="11" t="s">
        <v>278</v>
      </c>
      <c r="E143" s="11">
        <v>10</v>
      </c>
      <c r="F143" s="11">
        <v>9.11</v>
      </c>
      <c r="G143" s="11">
        <v>6.11</v>
      </c>
    </row>
    <row r="144" spans="1:7" ht="19.5" x14ac:dyDescent="0.2">
      <c r="A144" s="11">
        <v>125</v>
      </c>
      <c r="B144" s="15" t="s">
        <v>281</v>
      </c>
      <c r="C144" s="4" t="s">
        <v>282</v>
      </c>
      <c r="D144" s="11" t="s">
        <v>283</v>
      </c>
      <c r="E144" s="11">
        <v>6</v>
      </c>
      <c r="F144" s="11">
        <v>4.4800000000000004</v>
      </c>
      <c r="G144" s="11">
        <v>6.11</v>
      </c>
    </row>
    <row r="145" spans="1:7" ht="19.5" x14ac:dyDescent="0.2">
      <c r="A145" s="11">
        <v>126</v>
      </c>
      <c r="B145" s="15" t="s">
        <v>284</v>
      </c>
      <c r="C145" s="4" t="s">
        <v>285</v>
      </c>
      <c r="D145" s="11" t="s">
        <v>283</v>
      </c>
      <c r="E145" s="11">
        <v>6</v>
      </c>
      <c r="F145" s="11">
        <v>4.4800000000000004</v>
      </c>
      <c r="G145" s="11">
        <v>6.11</v>
      </c>
    </row>
    <row r="146" spans="1:7" ht="19.5" x14ac:dyDescent="0.2">
      <c r="A146" s="11">
        <v>127</v>
      </c>
      <c r="B146" s="15" t="s">
        <v>286</v>
      </c>
      <c r="C146" s="4" t="s">
        <v>287</v>
      </c>
      <c r="D146" s="11" t="s">
        <v>283</v>
      </c>
      <c r="E146" s="11">
        <v>5</v>
      </c>
      <c r="F146" s="11">
        <v>4.4800000000000004</v>
      </c>
      <c r="G146" s="11">
        <v>6.11</v>
      </c>
    </row>
    <row r="147" spans="1:7" ht="19.5" x14ac:dyDescent="0.2">
      <c r="A147" s="11">
        <v>128</v>
      </c>
      <c r="B147" s="15" t="s">
        <v>288</v>
      </c>
      <c r="C147" s="4" t="s">
        <v>289</v>
      </c>
      <c r="D147" s="11" t="s">
        <v>283</v>
      </c>
      <c r="E147" s="11">
        <v>5</v>
      </c>
      <c r="F147" s="11">
        <v>4.4800000000000004</v>
      </c>
      <c r="G147" s="11">
        <v>6.11</v>
      </c>
    </row>
    <row r="148" spans="1:7" ht="19.5" x14ac:dyDescent="0.2">
      <c r="A148" s="11">
        <v>129</v>
      </c>
      <c r="B148" s="15" t="s">
        <v>290</v>
      </c>
      <c r="C148" s="4" t="s">
        <v>291</v>
      </c>
      <c r="D148" s="11" t="s">
        <v>283</v>
      </c>
      <c r="E148" s="11">
        <v>8</v>
      </c>
      <c r="F148" s="11">
        <v>5.65</v>
      </c>
      <c r="G148" s="11">
        <v>6.11</v>
      </c>
    </row>
    <row r="149" spans="1:7" ht="19.5" x14ac:dyDescent="0.2">
      <c r="A149" s="11">
        <v>130</v>
      </c>
      <c r="B149" s="15" t="s">
        <v>292</v>
      </c>
      <c r="C149" s="4" t="s">
        <v>293</v>
      </c>
      <c r="D149" s="11" t="s">
        <v>283</v>
      </c>
      <c r="E149" s="11">
        <v>8</v>
      </c>
      <c r="F149" s="11">
        <v>5.65</v>
      </c>
      <c r="G149" s="11">
        <v>6.11</v>
      </c>
    </row>
    <row r="150" spans="1:7" ht="19.5" x14ac:dyDescent="0.2">
      <c r="A150" s="11">
        <v>131</v>
      </c>
      <c r="B150" s="15" t="s">
        <v>294</v>
      </c>
      <c r="C150" s="4" t="s">
        <v>295</v>
      </c>
      <c r="D150" s="11" t="s">
        <v>283</v>
      </c>
      <c r="E150" s="11">
        <v>8</v>
      </c>
      <c r="F150" s="11">
        <v>5.65</v>
      </c>
      <c r="G150" s="11">
        <v>6.11</v>
      </c>
    </row>
    <row r="151" spans="1:7" ht="19.5" x14ac:dyDescent="0.2">
      <c r="A151" s="11">
        <v>132</v>
      </c>
      <c r="B151" s="15" t="s">
        <v>296</v>
      </c>
      <c r="C151" s="4" t="s">
        <v>297</v>
      </c>
      <c r="D151" s="11" t="s">
        <v>283</v>
      </c>
      <c r="E151" s="11">
        <v>8</v>
      </c>
      <c r="F151" s="11">
        <v>5.65</v>
      </c>
      <c r="G151" s="11">
        <v>6.11</v>
      </c>
    </row>
    <row r="152" spans="1:7" ht="19.5" x14ac:dyDescent="0.2">
      <c r="A152" s="11">
        <v>133</v>
      </c>
      <c r="B152" s="15" t="s">
        <v>298</v>
      </c>
      <c r="C152" s="4" t="s">
        <v>299</v>
      </c>
      <c r="D152" s="11" t="s">
        <v>300</v>
      </c>
      <c r="E152" s="11">
        <v>12</v>
      </c>
      <c r="F152" s="11">
        <v>9.9499999999999993</v>
      </c>
      <c r="G152" s="11">
        <v>6.11</v>
      </c>
    </row>
    <row r="153" spans="1:7" ht="19.5" x14ac:dyDescent="0.2">
      <c r="A153" s="11">
        <v>134</v>
      </c>
      <c r="B153" s="15" t="s">
        <v>301</v>
      </c>
      <c r="C153" s="4" t="s">
        <v>302</v>
      </c>
      <c r="D153" s="11" t="s">
        <v>300</v>
      </c>
      <c r="E153" s="11">
        <v>12</v>
      </c>
      <c r="F153" s="11">
        <v>9.9499999999999993</v>
      </c>
      <c r="G153" s="11">
        <v>6.11</v>
      </c>
    </row>
    <row r="154" spans="1:7" ht="19.5" x14ac:dyDescent="0.2">
      <c r="A154" s="11">
        <v>135</v>
      </c>
      <c r="B154" s="15" t="s">
        <v>303</v>
      </c>
      <c r="C154" s="4" t="s">
        <v>304</v>
      </c>
      <c r="D154" s="11" t="s">
        <v>305</v>
      </c>
      <c r="E154" s="11">
        <v>26.5</v>
      </c>
      <c r="F154" s="11">
        <v>15.57</v>
      </c>
      <c r="G154" s="11">
        <v>7.4</v>
      </c>
    </row>
    <row r="155" spans="1:7" ht="19.5" x14ac:dyDescent="0.2">
      <c r="A155" s="11">
        <v>136</v>
      </c>
      <c r="B155" s="15" t="s">
        <v>306</v>
      </c>
      <c r="C155" s="4" t="s">
        <v>307</v>
      </c>
      <c r="D155" s="11" t="s">
        <v>305</v>
      </c>
      <c r="E155" s="11">
        <v>27</v>
      </c>
      <c r="F155" s="11">
        <v>15.32</v>
      </c>
      <c r="G155" s="11">
        <v>7.4</v>
      </c>
    </row>
    <row r="156" spans="1:7" ht="19.5" x14ac:dyDescent="0.2">
      <c r="A156" s="11">
        <v>137</v>
      </c>
      <c r="B156" s="15" t="s">
        <v>308</v>
      </c>
      <c r="C156" s="4" t="s">
        <v>309</v>
      </c>
      <c r="D156" s="11" t="s">
        <v>305</v>
      </c>
      <c r="E156" s="11">
        <v>26.5</v>
      </c>
      <c r="F156" s="11">
        <v>15.57</v>
      </c>
      <c r="G156" s="11">
        <v>7.4</v>
      </c>
    </row>
    <row r="157" spans="1:7" ht="19.5" x14ac:dyDescent="0.2">
      <c r="A157" s="11">
        <v>138</v>
      </c>
      <c r="B157" s="15" t="s">
        <v>310</v>
      </c>
      <c r="C157" s="4" t="s">
        <v>311</v>
      </c>
      <c r="D157" s="11" t="s">
        <v>305</v>
      </c>
      <c r="E157" s="11">
        <v>27</v>
      </c>
      <c r="F157" s="11">
        <v>15.57</v>
      </c>
      <c r="G157" s="11">
        <v>7.4</v>
      </c>
    </row>
    <row r="158" spans="1:7" ht="19.5" x14ac:dyDescent="0.2">
      <c r="A158" s="11">
        <v>139</v>
      </c>
      <c r="B158" s="15" t="s">
        <v>312</v>
      </c>
      <c r="C158" s="4" t="s">
        <v>313</v>
      </c>
      <c r="D158" s="11" t="s">
        <v>314</v>
      </c>
      <c r="E158" s="11">
        <v>75</v>
      </c>
      <c r="F158" s="11">
        <v>17.239999999999998</v>
      </c>
      <c r="G158" s="11">
        <v>7.4</v>
      </c>
    </row>
    <row r="159" spans="1:7" ht="19.5" x14ac:dyDescent="0.2">
      <c r="A159" s="11">
        <v>140</v>
      </c>
      <c r="B159" s="15" t="s">
        <v>315</v>
      </c>
      <c r="C159" s="4" t="s">
        <v>316</v>
      </c>
      <c r="D159" s="11" t="s">
        <v>314</v>
      </c>
      <c r="E159" s="11">
        <v>15</v>
      </c>
      <c r="F159" s="11">
        <v>5.75</v>
      </c>
      <c r="G159" s="11">
        <v>7.4</v>
      </c>
    </row>
    <row r="160" spans="1:7" ht="19.5" x14ac:dyDescent="0.2">
      <c r="A160" s="11">
        <v>141</v>
      </c>
      <c r="B160" s="15" t="s">
        <v>317</v>
      </c>
      <c r="C160" s="4" t="s">
        <v>546</v>
      </c>
      <c r="D160" s="11" t="s">
        <v>314</v>
      </c>
      <c r="E160" s="11">
        <v>30</v>
      </c>
      <c r="F160" s="11">
        <v>14.27</v>
      </c>
      <c r="G160" s="11">
        <v>7.4</v>
      </c>
    </row>
    <row r="161" spans="1:7" ht="19.5" x14ac:dyDescent="0.2">
      <c r="A161" s="11">
        <v>142</v>
      </c>
      <c r="B161" s="15" t="s">
        <v>318</v>
      </c>
      <c r="C161" s="4" t="s">
        <v>319</v>
      </c>
      <c r="D161" s="11" t="s">
        <v>314</v>
      </c>
      <c r="E161" s="11">
        <v>5.4</v>
      </c>
      <c r="F161" s="11">
        <v>5.99</v>
      </c>
      <c r="G161" s="11">
        <v>7.4</v>
      </c>
    </row>
    <row r="162" spans="1:7" ht="19.5" x14ac:dyDescent="0.2">
      <c r="A162" s="11">
        <v>143</v>
      </c>
      <c r="B162" s="15" t="s">
        <v>320</v>
      </c>
      <c r="C162" s="4" t="s">
        <v>321</v>
      </c>
      <c r="D162" s="11" t="s">
        <v>314</v>
      </c>
      <c r="E162" s="11">
        <v>10.7</v>
      </c>
      <c r="F162" s="11">
        <v>7.23</v>
      </c>
      <c r="G162" s="11">
        <v>5.88</v>
      </c>
    </row>
    <row r="163" spans="1:7" ht="39" x14ac:dyDescent="0.2">
      <c r="A163" s="11">
        <v>144</v>
      </c>
      <c r="B163" s="15" t="s">
        <v>322</v>
      </c>
      <c r="C163" s="4" t="s">
        <v>323</v>
      </c>
      <c r="D163" s="11" t="s">
        <v>324</v>
      </c>
      <c r="E163" s="11">
        <v>33</v>
      </c>
      <c r="F163" s="11">
        <v>4.7300000000000004</v>
      </c>
      <c r="G163" s="11">
        <v>5.88</v>
      </c>
    </row>
    <row r="164" spans="1:7" ht="39" x14ac:dyDescent="0.2">
      <c r="A164" s="11">
        <v>145</v>
      </c>
      <c r="B164" s="15" t="s">
        <v>325</v>
      </c>
      <c r="C164" s="4" t="s">
        <v>326</v>
      </c>
      <c r="D164" s="11" t="s">
        <v>324</v>
      </c>
      <c r="E164" s="11">
        <v>5.2</v>
      </c>
      <c r="F164" s="11">
        <v>1.85</v>
      </c>
      <c r="G164" s="11">
        <v>5.88</v>
      </c>
    </row>
    <row r="165" spans="1:7" ht="39" x14ac:dyDescent="0.2">
      <c r="A165" s="11">
        <v>146</v>
      </c>
      <c r="B165" s="15" t="s">
        <v>327</v>
      </c>
      <c r="C165" s="4" t="s">
        <v>328</v>
      </c>
      <c r="D165" s="11" t="s">
        <v>324</v>
      </c>
      <c r="E165" s="11">
        <v>25.2</v>
      </c>
      <c r="F165" s="11">
        <v>3.92</v>
      </c>
      <c r="G165" s="11">
        <v>5.88</v>
      </c>
    </row>
    <row r="166" spans="1:7" ht="39" x14ac:dyDescent="0.2">
      <c r="A166" s="11">
        <v>147</v>
      </c>
      <c r="B166" s="15" t="s">
        <v>329</v>
      </c>
      <c r="C166" s="4" t="s">
        <v>525</v>
      </c>
      <c r="D166" s="11" t="s">
        <v>324</v>
      </c>
      <c r="E166" s="11">
        <v>30</v>
      </c>
      <c r="F166" s="11">
        <v>3.4</v>
      </c>
      <c r="G166" s="11">
        <v>5.88</v>
      </c>
    </row>
    <row r="167" spans="1:7" ht="39" x14ac:dyDescent="0.2">
      <c r="A167" s="11">
        <v>148</v>
      </c>
      <c r="B167" s="15" t="s">
        <v>330</v>
      </c>
      <c r="C167" s="4" t="s">
        <v>526</v>
      </c>
      <c r="D167" s="11" t="s">
        <v>324</v>
      </c>
      <c r="E167" s="11">
        <v>37.5</v>
      </c>
      <c r="F167" s="11">
        <v>3.4</v>
      </c>
      <c r="G167" s="11">
        <v>5.88</v>
      </c>
    </row>
    <row r="168" spans="1:7" ht="19.5" x14ac:dyDescent="0.2">
      <c r="A168" s="11">
        <v>149</v>
      </c>
      <c r="B168" s="15" t="s">
        <v>331</v>
      </c>
      <c r="C168" s="4" t="s">
        <v>332</v>
      </c>
      <c r="D168" s="11" t="s">
        <v>333</v>
      </c>
      <c r="E168" s="11">
        <v>20.100000000000001</v>
      </c>
      <c r="F168" s="11">
        <v>10.75</v>
      </c>
      <c r="G168" s="11">
        <v>7.4</v>
      </c>
    </row>
    <row r="169" spans="1:7" ht="19.5" x14ac:dyDescent="0.2">
      <c r="A169" s="11">
        <v>150</v>
      </c>
      <c r="B169" s="15" t="s">
        <v>334</v>
      </c>
      <c r="C169" s="4" t="s">
        <v>527</v>
      </c>
      <c r="D169" s="11" t="s">
        <v>333</v>
      </c>
      <c r="E169" s="11">
        <v>18.100000000000001</v>
      </c>
      <c r="F169" s="11">
        <v>11.49</v>
      </c>
      <c r="G169" s="11">
        <v>7.4</v>
      </c>
    </row>
    <row r="170" spans="1:7" ht="19.5" x14ac:dyDescent="0.2">
      <c r="A170" s="11">
        <v>151</v>
      </c>
      <c r="B170" s="15" t="s">
        <v>335</v>
      </c>
      <c r="C170" s="4" t="s">
        <v>528</v>
      </c>
      <c r="D170" s="11" t="s">
        <v>333</v>
      </c>
      <c r="E170" s="11">
        <v>18.5</v>
      </c>
      <c r="F170" s="11">
        <v>13.71</v>
      </c>
      <c r="G170" s="11">
        <v>7.4</v>
      </c>
    </row>
    <row r="171" spans="1:7" ht="19.5" x14ac:dyDescent="0.2">
      <c r="A171" s="11">
        <v>152</v>
      </c>
      <c r="B171" s="15" t="s">
        <v>336</v>
      </c>
      <c r="C171" s="4" t="s">
        <v>337</v>
      </c>
      <c r="D171" s="11" t="s">
        <v>333</v>
      </c>
      <c r="E171" s="11">
        <v>6</v>
      </c>
      <c r="F171" s="11">
        <v>4.26</v>
      </c>
      <c r="G171" s="11">
        <v>7.4</v>
      </c>
    </row>
    <row r="172" spans="1:7" ht="19.5" x14ac:dyDescent="0.2">
      <c r="A172" s="11">
        <v>153</v>
      </c>
      <c r="B172" s="15" t="s">
        <v>338</v>
      </c>
      <c r="C172" s="4" t="s">
        <v>339</v>
      </c>
      <c r="D172" s="11" t="s">
        <v>340</v>
      </c>
      <c r="E172" s="11">
        <v>11.2</v>
      </c>
      <c r="F172" s="11">
        <v>3.15</v>
      </c>
      <c r="G172" s="11">
        <v>7.4</v>
      </c>
    </row>
    <row r="173" spans="1:7" ht="19.5" x14ac:dyDescent="0.2">
      <c r="A173" s="11">
        <v>154</v>
      </c>
      <c r="B173" s="15" t="s">
        <v>341</v>
      </c>
      <c r="C173" s="4" t="s">
        <v>342</v>
      </c>
      <c r="D173" s="11" t="s">
        <v>340</v>
      </c>
      <c r="E173" s="11">
        <v>2.2999999999999998</v>
      </c>
      <c r="F173" s="11">
        <v>2.41</v>
      </c>
      <c r="G173" s="11">
        <v>5.88</v>
      </c>
    </row>
    <row r="174" spans="1:7" ht="39" x14ac:dyDescent="0.2">
      <c r="A174" s="11">
        <v>155</v>
      </c>
      <c r="B174" s="15" t="s">
        <v>343</v>
      </c>
      <c r="C174" s="4" t="s">
        <v>344</v>
      </c>
      <c r="D174" s="11" t="s">
        <v>340</v>
      </c>
      <c r="E174" s="11">
        <v>2.5</v>
      </c>
      <c r="F174" s="11">
        <v>2.66</v>
      </c>
      <c r="G174" s="11">
        <v>5.88</v>
      </c>
    </row>
    <row r="175" spans="1:7" ht="19.5" x14ac:dyDescent="0.2">
      <c r="A175" s="11">
        <v>156</v>
      </c>
      <c r="B175" s="15" t="s">
        <v>345</v>
      </c>
      <c r="C175" s="4" t="s">
        <v>346</v>
      </c>
      <c r="D175" s="11" t="s">
        <v>340</v>
      </c>
      <c r="E175" s="11">
        <v>12.9</v>
      </c>
      <c r="F175" s="11">
        <v>4.7300000000000004</v>
      </c>
      <c r="G175" s="11">
        <v>5.88</v>
      </c>
    </row>
    <row r="176" spans="1:7" ht="39" x14ac:dyDescent="0.2">
      <c r="A176" s="11">
        <v>157</v>
      </c>
      <c r="B176" s="15" t="s">
        <v>347</v>
      </c>
      <c r="C176" s="4" t="s">
        <v>348</v>
      </c>
      <c r="D176" s="11" t="s">
        <v>349</v>
      </c>
      <c r="E176" s="11">
        <v>11.2</v>
      </c>
      <c r="F176" s="11">
        <v>5.28</v>
      </c>
      <c r="G176" s="11">
        <v>5.88</v>
      </c>
    </row>
    <row r="177" spans="1:7" ht="39" x14ac:dyDescent="0.2">
      <c r="A177" s="11">
        <v>158</v>
      </c>
      <c r="B177" s="15" t="s">
        <v>350</v>
      </c>
      <c r="C177" s="4" t="s">
        <v>351</v>
      </c>
      <c r="D177" s="11" t="s">
        <v>349</v>
      </c>
      <c r="E177" s="11">
        <v>7.5</v>
      </c>
      <c r="F177" s="11">
        <v>4.17</v>
      </c>
      <c r="G177" s="11">
        <v>5.88</v>
      </c>
    </row>
    <row r="178" spans="1:7" ht="19.5" x14ac:dyDescent="0.2">
      <c r="A178" s="11">
        <v>159</v>
      </c>
      <c r="B178" s="15" t="s">
        <v>352</v>
      </c>
      <c r="C178" s="4" t="s">
        <v>353</v>
      </c>
      <c r="D178" s="11" t="s">
        <v>349</v>
      </c>
      <c r="E178" s="11">
        <v>10.1</v>
      </c>
      <c r="F178" s="11">
        <v>2.2400000000000002</v>
      </c>
      <c r="G178" s="11">
        <v>5.88</v>
      </c>
    </row>
    <row r="179" spans="1:7" ht="19.5" x14ac:dyDescent="0.2">
      <c r="A179" s="94">
        <v>160</v>
      </c>
      <c r="B179" s="95" t="s">
        <v>354</v>
      </c>
      <c r="C179" s="4" t="s">
        <v>355</v>
      </c>
      <c r="D179" s="94" t="s">
        <v>357</v>
      </c>
      <c r="E179" s="94">
        <v>37.700000000000003</v>
      </c>
      <c r="F179" s="94">
        <v>17.670000000000002</v>
      </c>
      <c r="G179" s="94">
        <v>7.4</v>
      </c>
    </row>
    <row r="180" spans="1:7" ht="19.5" x14ac:dyDescent="0.2">
      <c r="A180" s="94"/>
      <c r="B180" s="95"/>
      <c r="C180" s="4" t="s">
        <v>356</v>
      </c>
      <c r="D180" s="94"/>
      <c r="E180" s="94"/>
      <c r="F180" s="94"/>
      <c r="G180" s="94"/>
    </row>
    <row r="181" spans="1:7" ht="19.5" x14ac:dyDescent="0.2">
      <c r="A181" s="94">
        <v>161</v>
      </c>
      <c r="B181" s="95" t="s">
        <v>358</v>
      </c>
      <c r="C181" s="4" t="s">
        <v>359</v>
      </c>
      <c r="D181" s="94" t="s">
        <v>357</v>
      </c>
      <c r="E181" s="94">
        <v>37.700000000000003</v>
      </c>
      <c r="F181" s="94">
        <v>17.670000000000002</v>
      </c>
      <c r="G181" s="94">
        <v>7.4</v>
      </c>
    </row>
    <row r="182" spans="1:7" ht="19.5" x14ac:dyDescent="0.2">
      <c r="A182" s="94"/>
      <c r="B182" s="95"/>
      <c r="C182" s="4" t="s">
        <v>360</v>
      </c>
      <c r="D182" s="94"/>
      <c r="E182" s="94"/>
      <c r="F182" s="94"/>
      <c r="G182" s="94"/>
    </row>
    <row r="183" spans="1:7" ht="19.5" x14ac:dyDescent="0.2">
      <c r="A183" s="94">
        <v>162</v>
      </c>
      <c r="B183" s="95" t="s">
        <v>361</v>
      </c>
      <c r="C183" s="4" t="s">
        <v>362</v>
      </c>
      <c r="D183" s="94" t="s">
        <v>364</v>
      </c>
      <c r="E183" s="94">
        <v>65.599999999999994</v>
      </c>
      <c r="F183" s="94">
        <v>20.02</v>
      </c>
      <c r="G183" s="94">
        <v>7.4</v>
      </c>
    </row>
    <row r="184" spans="1:7" ht="19.5" x14ac:dyDescent="0.2">
      <c r="A184" s="94"/>
      <c r="B184" s="95"/>
      <c r="C184" s="4" t="s">
        <v>363</v>
      </c>
      <c r="D184" s="94"/>
      <c r="E184" s="94"/>
      <c r="F184" s="94"/>
      <c r="G184" s="94"/>
    </row>
    <row r="185" spans="1:7" ht="19.5" x14ac:dyDescent="0.2">
      <c r="A185" s="94">
        <v>163</v>
      </c>
      <c r="B185" s="95" t="s">
        <v>365</v>
      </c>
      <c r="C185" s="4" t="s">
        <v>362</v>
      </c>
      <c r="D185" s="94" t="s">
        <v>364</v>
      </c>
      <c r="E185" s="94">
        <v>65.599999999999994</v>
      </c>
      <c r="F185" s="94">
        <v>20.02</v>
      </c>
      <c r="G185" s="94">
        <v>7.4</v>
      </c>
    </row>
    <row r="186" spans="1:7" ht="19.5" x14ac:dyDescent="0.2">
      <c r="A186" s="94"/>
      <c r="B186" s="95"/>
      <c r="C186" s="4" t="s">
        <v>366</v>
      </c>
      <c r="D186" s="94"/>
      <c r="E186" s="94"/>
      <c r="F186" s="94"/>
      <c r="G186" s="94"/>
    </row>
    <row r="187" spans="1:7" ht="19.5" x14ac:dyDescent="0.2">
      <c r="A187" s="94">
        <v>164</v>
      </c>
      <c r="B187" s="95" t="s">
        <v>367</v>
      </c>
      <c r="C187" s="4" t="s">
        <v>368</v>
      </c>
      <c r="D187" s="94" t="s">
        <v>370</v>
      </c>
      <c r="E187" s="94">
        <v>18</v>
      </c>
      <c r="F187" s="94">
        <v>5.16</v>
      </c>
      <c r="G187" s="94">
        <v>7.4</v>
      </c>
    </row>
    <row r="188" spans="1:7" ht="14.25" x14ac:dyDescent="0.2">
      <c r="A188" s="94"/>
      <c r="B188" s="95"/>
      <c r="C188" s="3" t="s">
        <v>369</v>
      </c>
      <c r="D188" s="94"/>
      <c r="E188" s="94"/>
      <c r="F188" s="94"/>
      <c r="G188" s="94"/>
    </row>
    <row r="189" spans="1:7" ht="19.5" x14ac:dyDescent="0.2">
      <c r="A189" s="11">
        <v>165</v>
      </c>
      <c r="B189" s="15" t="s">
        <v>371</v>
      </c>
      <c r="C189" s="4" t="s">
        <v>372</v>
      </c>
      <c r="D189" s="11" t="s">
        <v>370</v>
      </c>
      <c r="E189" s="11">
        <v>20</v>
      </c>
      <c r="F189" s="11">
        <v>5.16</v>
      </c>
      <c r="G189" s="11">
        <v>7.4</v>
      </c>
    </row>
    <row r="190" spans="1:7" ht="19.5" x14ac:dyDescent="0.2">
      <c r="A190" s="11">
        <v>166</v>
      </c>
      <c r="B190" s="15" t="s">
        <v>373</v>
      </c>
      <c r="C190" s="4" t="s">
        <v>374</v>
      </c>
      <c r="D190" s="11" t="s">
        <v>370</v>
      </c>
      <c r="E190" s="11">
        <v>15.1</v>
      </c>
      <c r="F190" s="11">
        <v>5.16</v>
      </c>
      <c r="G190" s="11">
        <v>7.4</v>
      </c>
    </row>
    <row r="191" spans="1:7" ht="39" x14ac:dyDescent="0.2">
      <c r="A191" s="11">
        <v>167</v>
      </c>
      <c r="B191" s="15" t="s">
        <v>375</v>
      </c>
      <c r="C191" s="4" t="s">
        <v>376</v>
      </c>
      <c r="D191" s="11" t="s">
        <v>377</v>
      </c>
      <c r="E191" s="11">
        <v>16</v>
      </c>
      <c r="F191" s="11">
        <v>9.14</v>
      </c>
      <c r="G191" s="11">
        <v>7.4</v>
      </c>
    </row>
    <row r="192" spans="1:7" ht="39" x14ac:dyDescent="0.2">
      <c r="A192" s="11">
        <v>168</v>
      </c>
      <c r="B192" s="15" t="s">
        <v>378</v>
      </c>
      <c r="C192" s="4" t="s">
        <v>529</v>
      </c>
      <c r="D192" s="11" t="s">
        <v>377</v>
      </c>
      <c r="E192" s="11">
        <v>16</v>
      </c>
      <c r="F192" s="11">
        <v>10.19</v>
      </c>
      <c r="G192" s="11">
        <v>7.4</v>
      </c>
    </row>
    <row r="193" spans="1:7" ht="39" x14ac:dyDescent="0.2">
      <c r="A193" s="11">
        <v>169</v>
      </c>
      <c r="B193" s="15" t="s">
        <v>379</v>
      </c>
      <c r="C193" s="4" t="s">
        <v>530</v>
      </c>
      <c r="D193" s="11" t="s">
        <v>377</v>
      </c>
      <c r="E193" s="11">
        <v>20</v>
      </c>
      <c r="F193" s="11">
        <v>9.6999999999999993</v>
      </c>
      <c r="G193" s="11">
        <v>7.4</v>
      </c>
    </row>
    <row r="194" spans="1:7" ht="19.5" x14ac:dyDescent="0.2">
      <c r="A194" s="11">
        <v>170</v>
      </c>
      <c r="B194" s="15" t="s">
        <v>380</v>
      </c>
      <c r="C194" s="4" t="s">
        <v>381</v>
      </c>
      <c r="D194" s="11" t="s">
        <v>382</v>
      </c>
      <c r="E194" s="11">
        <v>2</v>
      </c>
      <c r="F194" s="11">
        <v>2.66</v>
      </c>
      <c r="G194" s="11">
        <v>5.81</v>
      </c>
    </row>
    <row r="195" spans="1:7" ht="39" x14ac:dyDescent="0.2">
      <c r="A195" s="11">
        <v>171</v>
      </c>
      <c r="B195" s="15" t="s">
        <v>383</v>
      </c>
      <c r="C195" s="4" t="s">
        <v>384</v>
      </c>
      <c r="D195" s="11" t="s">
        <v>382</v>
      </c>
      <c r="E195" s="11">
        <v>5.2</v>
      </c>
      <c r="F195" s="11">
        <v>3.89</v>
      </c>
      <c r="G195" s="11">
        <v>5.81</v>
      </c>
    </row>
    <row r="196" spans="1:7" ht="58.5" x14ac:dyDescent="0.2">
      <c r="A196" s="11">
        <v>172</v>
      </c>
      <c r="B196" s="15" t="s">
        <v>385</v>
      </c>
      <c r="C196" s="4" t="s">
        <v>386</v>
      </c>
      <c r="D196" s="11" t="s">
        <v>387</v>
      </c>
      <c r="E196" s="11">
        <v>2</v>
      </c>
      <c r="F196" s="11">
        <v>1.85</v>
      </c>
      <c r="G196" s="11">
        <v>2.42</v>
      </c>
    </row>
    <row r="197" spans="1:7" ht="42.75" customHeight="1" x14ac:dyDescent="0.2">
      <c r="A197" s="11">
        <v>173</v>
      </c>
      <c r="B197" s="15" t="s">
        <v>388</v>
      </c>
      <c r="C197" s="4" t="s">
        <v>389</v>
      </c>
      <c r="D197" s="11" t="s">
        <v>390</v>
      </c>
      <c r="E197" s="11">
        <v>2.2000000000000002</v>
      </c>
      <c r="F197" s="11">
        <v>2.1</v>
      </c>
      <c r="G197" s="11">
        <v>1.99</v>
      </c>
    </row>
    <row r="198" spans="1:7" ht="52.5" customHeight="1" x14ac:dyDescent="0.2">
      <c r="A198" s="11">
        <v>174</v>
      </c>
      <c r="B198" s="15" t="s">
        <v>391</v>
      </c>
      <c r="C198" s="4" t="s">
        <v>392</v>
      </c>
      <c r="D198" s="11" t="s">
        <v>390</v>
      </c>
      <c r="E198" s="11">
        <v>4</v>
      </c>
      <c r="F198" s="11">
        <v>4.7300000000000004</v>
      </c>
      <c r="G198" s="11">
        <v>5.81</v>
      </c>
    </row>
    <row r="199" spans="1:7" ht="43.5" customHeight="1" x14ac:dyDescent="0.2">
      <c r="A199" s="11">
        <v>175</v>
      </c>
      <c r="B199" s="15" t="s">
        <v>393</v>
      </c>
      <c r="C199" s="4" t="s">
        <v>394</v>
      </c>
      <c r="D199" s="11" t="s">
        <v>390</v>
      </c>
      <c r="E199" s="11">
        <v>4.5999999999999996</v>
      </c>
      <c r="F199" s="11">
        <v>3.98</v>
      </c>
      <c r="G199" s="11">
        <v>5.81</v>
      </c>
    </row>
    <row r="200" spans="1:7" ht="40.5" customHeight="1" x14ac:dyDescent="0.2">
      <c r="A200" s="11">
        <v>176</v>
      </c>
      <c r="B200" s="15" t="s">
        <v>395</v>
      </c>
      <c r="C200" s="4" t="s">
        <v>396</v>
      </c>
      <c r="D200" s="11" t="s">
        <v>390</v>
      </c>
      <c r="E200" s="11">
        <v>6</v>
      </c>
      <c r="F200" s="11">
        <v>5</v>
      </c>
      <c r="G200" s="11">
        <v>5.88</v>
      </c>
    </row>
    <row r="201" spans="1:7" ht="46.5" customHeight="1" x14ac:dyDescent="0.2">
      <c r="A201" s="11">
        <v>177</v>
      </c>
      <c r="B201" s="15" t="s">
        <v>397</v>
      </c>
      <c r="C201" s="4" t="s">
        <v>398</v>
      </c>
      <c r="D201" s="11" t="s">
        <v>390</v>
      </c>
      <c r="E201" s="11">
        <v>7.2</v>
      </c>
      <c r="F201" s="11">
        <v>6.08</v>
      </c>
      <c r="G201" s="11">
        <v>5.88</v>
      </c>
    </row>
    <row r="202" spans="1:7" ht="41.25" customHeight="1" x14ac:dyDescent="0.2">
      <c r="A202" s="11">
        <v>178</v>
      </c>
      <c r="B202" s="15" t="s">
        <v>399</v>
      </c>
      <c r="C202" s="4" t="s">
        <v>400</v>
      </c>
      <c r="D202" s="11" t="s">
        <v>390</v>
      </c>
      <c r="E202" s="11">
        <v>10</v>
      </c>
      <c r="F202" s="11">
        <v>7.14</v>
      </c>
      <c r="G202" s="11">
        <v>5.88</v>
      </c>
    </row>
    <row r="203" spans="1:7" ht="44.25" customHeight="1" x14ac:dyDescent="0.2">
      <c r="A203" s="11">
        <v>179</v>
      </c>
      <c r="B203" s="15" t="s">
        <v>401</v>
      </c>
      <c r="C203" s="4" t="s">
        <v>402</v>
      </c>
      <c r="D203" s="11" t="s">
        <v>390</v>
      </c>
      <c r="E203" s="11">
        <v>4</v>
      </c>
      <c r="F203" s="11">
        <v>4.7300000000000004</v>
      </c>
      <c r="G203" s="11">
        <v>5.88</v>
      </c>
    </row>
    <row r="204" spans="1:7" ht="19.5" x14ac:dyDescent="0.2">
      <c r="A204" s="11">
        <v>180</v>
      </c>
      <c r="B204" s="15" t="s">
        <v>403</v>
      </c>
      <c r="C204" s="4" t="s">
        <v>404</v>
      </c>
      <c r="D204" s="11" t="s">
        <v>405</v>
      </c>
      <c r="E204" s="11">
        <v>12</v>
      </c>
      <c r="F204" s="11">
        <v>5.65</v>
      </c>
      <c r="G204" s="11">
        <v>5.88</v>
      </c>
    </row>
    <row r="205" spans="1:7" ht="19.5" x14ac:dyDescent="0.2">
      <c r="A205" s="11">
        <v>181</v>
      </c>
      <c r="B205" s="15" t="s">
        <v>406</v>
      </c>
      <c r="C205" s="4" t="s">
        <v>407</v>
      </c>
      <c r="D205" s="11" t="s">
        <v>405</v>
      </c>
      <c r="E205" s="11">
        <v>10.5</v>
      </c>
      <c r="F205" s="11">
        <v>5</v>
      </c>
      <c r="G205" s="11">
        <v>5.88</v>
      </c>
    </row>
    <row r="206" spans="1:7" ht="39" x14ac:dyDescent="0.2">
      <c r="A206" s="11">
        <v>182</v>
      </c>
      <c r="B206" s="15" t="s">
        <v>408</v>
      </c>
      <c r="C206" s="4" t="s">
        <v>409</v>
      </c>
      <c r="D206" s="11" t="s">
        <v>405</v>
      </c>
      <c r="E206" s="11">
        <v>7.2</v>
      </c>
      <c r="F206" s="11">
        <v>5.84</v>
      </c>
      <c r="G206" s="11">
        <v>5.88</v>
      </c>
    </row>
    <row r="207" spans="1:7" ht="19.5" x14ac:dyDescent="0.2">
      <c r="A207" s="11">
        <v>183</v>
      </c>
      <c r="B207" s="15" t="s">
        <v>410</v>
      </c>
      <c r="C207" s="4" t="s">
        <v>411</v>
      </c>
      <c r="D207" s="11" t="s">
        <v>405</v>
      </c>
      <c r="E207" s="11">
        <v>6</v>
      </c>
      <c r="F207" s="11">
        <v>4.82</v>
      </c>
      <c r="G207" s="11">
        <v>5.88</v>
      </c>
    </row>
    <row r="208" spans="1:7" ht="19.5" x14ac:dyDescent="0.2">
      <c r="A208" s="11">
        <v>184</v>
      </c>
      <c r="B208" s="15" t="s">
        <v>412</v>
      </c>
      <c r="C208" s="4" t="s">
        <v>413</v>
      </c>
      <c r="D208" s="11" t="s">
        <v>405</v>
      </c>
      <c r="E208" s="11">
        <v>7.6</v>
      </c>
      <c r="F208" s="11">
        <v>5.28</v>
      </c>
      <c r="G208" s="11">
        <v>5.88</v>
      </c>
    </row>
    <row r="209" spans="1:7" ht="19.5" x14ac:dyDescent="0.2">
      <c r="A209" s="11">
        <v>185</v>
      </c>
      <c r="B209" s="15" t="s">
        <v>414</v>
      </c>
      <c r="C209" s="4" t="s">
        <v>415</v>
      </c>
      <c r="D209" s="11" t="s">
        <v>405</v>
      </c>
      <c r="E209" s="11">
        <v>5.2</v>
      </c>
      <c r="F209" s="11">
        <v>3.71</v>
      </c>
      <c r="G209" s="11">
        <v>5.88</v>
      </c>
    </row>
    <row r="210" spans="1:7" ht="19.5" x14ac:dyDescent="0.2">
      <c r="A210" s="11">
        <v>186</v>
      </c>
      <c r="B210" s="15" t="s">
        <v>416</v>
      </c>
      <c r="C210" s="4" t="s">
        <v>417</v>
      </c>
      <c r="D210" s="11" t="s">
        <v>405</v>
      </c>
      <c r="E210" s="11">
        <v>4</v>
      </c>
      <c r="F210" s="11">
        <v>2.9</v>
      </c>
      <c r="G210" s="11">
        <v>5.81</v>
      </c>
    </row>
    <row r="211" spans="1:7" ht="19.5" x14ac:dyDescent="0.2">
      <c r="A211" s="11">
        <v>187</v>
      </c>
      <c r="B211" s="15" t="s">
        <v>418</v>
      </c>
      <c r="C211" s="4" t="s">
        <v>419</v>
      </c>
      <c r="D211" s="11" t="s">
        <v>405</v>
      </c>
      <c r="E211" s="11">
        <v>35.5</v>
      </c>
      <c r="F211" s="11">
        <v>5.56</v>
      </c>
      <c r="G211" s="11">
        <v>5.88</v>
      </c>
    </row>
    <row r="212" spans="1:7" ht="39" x14ac:dyDescent="0.2">
      <c r="A212" s="11">
        <v>188</v>
      </c>
      <c r="B212" s="15" t="s">
        <v>420</v>
      </c>
      <c r="C212" s="4" t="s">
        <v>421</v>
      </c>
      <c r="D212" s="11" t="s">
        <v>422</v>
      </c>
      <c r="E212" s="11">
        <v>4.2</v>
      </c>
      <c r="F212" s="11">
        <v>5.81</v>
      </c>
      <c r="G212" s="11">
        <v>5.88</v>
      </c>
    </row>
    <row r="213" spans="1:7" ht="39" x14ac:dyDescent="0.2">
      <c r="A213" s="11">
        <v>189</v>
      </c>
      <c r="B213" s="15" t="s">
        <v>423</v>
      </c>
      <c r="C213" s="4" t="s">
        <v>424</v>
      </c>
      <c r="D213" s="11" t="s">
        <v>422</v>
      </c>
      <c r="E213" s="11">
        <v>5.3</v>
      </c>
      <c r="F213" s="11">
        <v>4.4800000000000004</v>
      </c>
      <c r="G213" s="11">
        <v>5.88</v>
      </c>
    </row>
    <row r="214" spans="1:7" ht="39" x14ac:dyDescent="0.2">
      <c r="A214" s="11">
        <v>190</v>
      </c>
      <c r="B214" s="15" t="s">
        <v>425</v>
      </c>
      <c r="C214" s="4" t="s">
        <v>426</v>
      </c>
      <c r="D214" s="11" t="s">
        <v>422</v>
      </c>
      <c r="E214" s="11">
        <v>5.3</v>
      </c>
      <c r="F214" s="11">
        <v>5.22</v>
      </c>
      <c r="G214" s="11">
        <v>5.88</v>
      </c>
    </row>
    <row r="215" spans="1:7" ht="39" x14ac:dyDescent="0.2">
      <c r="A215" s="11">
        <v>191</v>
      </c>
      <c r="B215" s="15" t="s">
        <v>427</v>
      </c>
      <c r="C215" s="4" t="s">
        <v>428</v>
      </c>
      <c r="D215" s="11" t="s">
        <v>422</v>
      </c>
      <c r="E215" s="11">
        <v>7.7</v>
      </c>
      <c r="F215" s="11">
        <v>4.45</v>
      </c>
      <c r="G215" s="11">
        <v>5.88</v>
      </c>
    </row>
    <row r="216" spans="1:7" ht="19.5" x14ac:dyDescent="0.2">
      <c r="A216" s="11">
        <v>192</v>
      </c>
      <c r="B216" s="15" t="s">
        <v>429</v>
      </c>
      <c r="C216" s="4" t="s">
        <v>430</v>
      </c>
      <c r="D216" s="11" t="s">
        <v>431</v>
      </c>
      <c r="E216" s="11">
        <v>12</v>
      </c>
      <c r="F216" s="11">
        <v>4.97</v>
      </c>
      <c r="G216" s="11">
        <v>5.81</v>
      </c>
    </row>
    <row r="217" spans="1:7" ht="58.5" x14ac:dyDescent="0.2">
      <c r="A217" s="11">
        <v>193</v>
      </c>
      <c r="B217" s="15" t="s">
        <v>432</v>
      </c>
      <c r="C217" s="4" t="s">
        <v>433</v>
      </c>
      <c r="D217" s="11" t="s">
        <v>431</v>
      </c>
      <c r="E217" s="11">
        <v>28</v>
      </c>
      <c r="F217" s="11">
        <v>6.3</v>
      </c>
      <c r="G217" s="11">
        <v>5.81</v>
      </c>
    </row>
    <row r="218" spans="1:7" ht="39" x14ac:dyDescent="0.2">
      <c r="A218" s="11">
        <v>194</v>
      </c>
      <c r="B218" s="15" t="s">
        <v>434</v>
      </c>
      <c r="C218" s="4" t="s">
        <v>531</v>
      </c>
      <c r="D218" s="11" t="s">
        <v>435</v>
      </c>
      <c r="E218" s="11">
        <v>6.8</v>
      </c>
      <c r="F218" s="11">
        <v>5.47</v>
      </c>
      <c r="G218" s="11">
        <v>5.88</v>
      </c>
    </row>
    <row r="219" spans="1:7" ht="39" x14ac:dyDescent="0.2">
      <c r="A219" s="11">
        <v>195</v>
      </c>
      <c r="B219" s="15" t="s">
        <v>436</v>
      </c>
      <c r="C219" s="4" t="s">
        <v>532</v>
      </c>
      <c r="D219" s="11" t="s">
        <v>435</v>
      </c>
      <c r="E219" s="11">
        <v>6.7</v>
      </c>
      <c r="F219" s="11">
        <v>5.47</v>
      </c>
      <c r="G219" s="11">
        <v>5.88</v>
      </c>
    </row>
    <row r="220" spans="1:7" ht="39" x14ac:dyDescent="0.2">
      <c r="A220" s="11">
        <v>196</v>
      </c>
      <c r="B220" s="15" t="s">
        <v>437</v>
      </c>
      <c r="C220" s="4" t="s">
        <v>533</v>
      </c>
      <c r="D220" s="11" t="s">
        <v>435</v>
      </c>
      <c r="E220" s="11">
        <v>9.5</v>
      </c>
      <c r="F220" s="11">
        <v>6.3</v>
      </c>
      <c r="G220" s="11">
        <v>5.88</v>
      </c>
    </row>
    <row r="221" spans="1:7" ht="19.5" x14ac:dyDescent="0.2">
      <c r="A221" s="11">
        <v>197</v>
      </c>
      <c r="B221" s="15" t="s">
        <v>438</v>
      </c>
      <c r="C221" s="4" t="s">
        <v>439</v>
      </c>
      <c r="D221" s="11" t="s">
        <v>440</v>
      </c>
      <c r="E221" s="11">
        <v>2.7</v>
      </c>
      <c r="F221" s="11">
        <v>2.66</v>
      </c>
      <c r="G221" s="11">
        <v>1.99</v>
      </c>
    </row>
    <row r="222" spans="1:7" ht="39" x14ac:dyDescent="0.2">
      <c r="A222" s="11">
        <v>198</v>
      </c>
      <c r="B222" s="15" t="s">
        <v>441</v>
      </c>
      <c r="C222" s="4" t="s">
        <v>442</v>
      </c>
      <c r="D222" s="11" t="s">
        <v>440</v>
      </c>
      <c r="E222" s="11">
        <v>4.4000000000000004</v>
      </c>
      <c r="F222" s="11">
        <v>3.98</v>
      </c>
      <c r="G222" s="11">
        <v>1.99</v>
      </c>
    </row>
    <row r="223" spans="1:7" ht="19.5" x14ac:dyDescent="0.2">
      <c r="A223" s="11">
        <v>199</v>
      </c>
      <c r="B223" s="15" t="s">
        <v>443</v>
      </c>
      <c r="C223" s="4" t="s">
        <v>444</v>
      </c>
      <c r="D223" s="11" t="s">
        <v>440</v>
      </c>
      <c r="E223" s="11">
        <v>6</v>
      </c>
      <c r="F223" s="11">
        <v>4.57</v>
      </c>
      <c r="G223" s="11">
        <v>1.99</v>
      </c>
    </row>
    <row r="224" spans="1:7" ht="39" x14ac:dyDescent="0.2">
      <c r="A224" s="11">
        <v>200</v>
      </c>
      <c r="B224" s="15" t="s">
        <v>445</v>
      </c>
      <c r="C224" s="4" t="s">
        <v>446</v>
      </c>
      <c r="D224" s="11" t="s">
        <v>544</v>
      </c>
      <c r="E224" s="11">
        <v>9</v>
      </c>
      <c r="F224" s="11">
        <v>1.85</v>
      </c>
      <c r="G224" s="11">
        <v>2.42</v>
      </c>
    </row>
    <row r="225" spans="1:7" ht="19.5" x14ac:dyDescent="0.2">
      <c r="A225" s="11">
        <v>201</v>
      </c>
      <c r="B225" s="15" t="s">
        <v>447</v>
      </c>
      <c r="C225" s="4" t="s">
        <v>534</v>
      </c>
      <c r="D225" s="11" t="s">
        <v>448</v>
      </c>
      <c r="E225" s="11">
        <v>4.2</v>
      </c>
      <c r="F225" s="11">
        <v>3.24</v>
      </c>
      <c r="G225" s="11">
        <v>2.42</v>
      </c>
    </row>
    <row r="226" spans="1:7" ht="19.5" x14ac:dyDescent="0.2">
      <c r="A226" s="11">
        <v>202</v>
      </c>
      <c r="B226" s="15" t="s">
        <v>449</v>
      </c>
      <c r="C226" s="4" t="s">
        <v>535</v>
      </c>
      <c r="D226" s="11" t="s">
        <v>450</v>
      </c>
      <c r="E226" s="11">
        <v>5.4</v>
      </c>
      <c r="F226" s="11">
        <v>4.32</v>
      </c>
      <c r="G226" s="11">
        <v>2.42</v>
      </c>
    </row>
    <row r="227" spans="1:7" ht="19.5" x14ac:dyDescent="0.2">
      <c r="A227" s="11">
        <v>203</v>
      </c>
      <c r="B227" s="15" t="s">
        <v>451</v>
      </c>
      <c r="C227" s="4" t="s">
        <v>536</v>
      </c>
      <c r="D227" s="11" t="s">
        <v>450</v>
      </c>
      <c r="E227" s="11">
        <v>8</v>
      </c>
      <c r="F227" s="11">
        <v>5.65</v>
      </c>
      <c r="G227" s="11">
        <v>2.42</v>
      </c>
    </row>
    <row r="228" spans="1:7" ht="39" x14ac:dyDescent="0.2">
      <c r="A228" s="11">
        <v>204</v>
      </c>
      <c r="B228" s="15" t="s">
        <v>452</v>
      </c>
      <c r="C228" s="4" t="s">
        <v>453</v>
      </c>
      <c r="D228" s="11" t="s">
        <v>454</v>
      </c>
      <c r="E228" s="11">
        <v>39.200000000000003</v>
      </c>
      <c r="F228" s="11">
        <v>7.14</v>
      </c>
      <c r="G228" s="11">
        <v>5.88</v>
      </c>
    </row>
    <row r="229" spans="1:7" ht="19.5" x14ac:dyDescent="0.2">
      <c r="A229" s="11">
        <v>205</v>
      </c>
      <c r="B229" s="15" t="s">
        <v>455</v>
      </c>
      <c r="C229" s="4" t="s">
        <v>456</v>
      </c>
      <c r="D229" s="11" t="s">
        <v>454</v>
      </c>
      <c r="E229" s="11">
        <v>32</v>
      </c>
      <c r="F229" s="11">
        <v>4.82</v>
      </c>
      <c r="G229" s="11">
        <v>5.88</v>
      </c>
    </row>
    <row r="230" spans="1:7" ht="19.5" x14ac:dyDescent="0.2">
      <c r="A230" s="11">
        <v>206</v>
      </c>
      <c r="B230" s="15" t="s">
        <v>457</v>
      </c>
      <c r="C230" s="4" t="s">
        <v>458</v>
      </c>
      <c r="D230" s="11" t="s">
        <v>454</v>
      </c>
      <c r="E230" s="11">
        <v>19</v>
      </c>
      <c r="F230" s="11">
        <v>5.65</v>
      </c>
      <c r="G230" s="11">
        <v>5.88</v>
      </c>
    </row>
    <row r="231" spans="1:7" ht="39" x14ac:dyDescent="0.2">
      <c r="A231" s="11">
        <v>207</v>
      </c>
      <c r="B231" s="15" t="s">
        <v>459</v>
      </c>
      <c r="C231" s="4" t="s">
        <v>460</v>
      </c>
      <c r="D231" s="11" t="s">
        <v>454</v>
      </c>
      <c r="E231" s="11">
        <v>6</v>
      </c>
      <c r="F231" s="11">
        <v>4.82</v>
      </c>
      <c r="G231" s="11">
        <v>5.81</v>
      </c>
    </row>
    <row r="232" spans="1:7" ht="19.5" x14ac:dyDescent="0.2">
      <c r="A232" s="11">
        <v>208</v>
      </c>
      <c r="B232" s="15" t="s">
        <v>461</v>
      </c>
      <c r="C232" s="4" t="s">
        <v>462</v>
      </c>
      <c r="D232" s="11" t="s">
        <v>463</v>
      </c>
      <c r="E232" s="11">
        <v>3.5</v>
      </c>
      <c r="F232" s="11">
        <v>1.82</v>
      </c>
      <c r="G232" s="11">
        <v>5.81</v>
      </c>
    </row>
    <row r="233" spans="1:7" ht="39" x14ac:dyDescent="0.2">
      <c r="A233" s="11">
        <v>209</v>
      </c>
      <c r="B233" s="15" t="s">
        <v>464</v>
      </c>
      <c r="C233" s="4" t="s">
        <v>465</v>
      </c>
      <c r="D233" s="11" t="s">
        <v>466</v>
      </c>
      <c r="E233" s="11">
        <v>1.1000000000000001</v>
      </c>
      <c r="F233" s="11">
        <v>1.54</v>
      </c>
      <c r="G233" s="11">
        <v>5.81</v>
      </c>
    </row>
    <row r="234" spans="1:7" ht="39" x14ac:dyDescent="0.2">
      <c r="A234" s="11">
        <v>210</v>
      </c>
      <c r="B234" s="15" t="s">
        <v>467</v>
      </c>
      <c r="C234" s="4" t="s">
        <v>468</v>
      </c>
      <c r="D234" s="11" t="s">
        <v>466</v>
      </c>
      <c r="E234" s="11">
        <v>1.7</v>
      </c>
      <c r="F234" s="11">
        <v>1.54</v>
      </c>
      <c r="G234" s="11">
        <v>5.81</v>
      </c>
    </row>
    <row r="235" spans="1:7" ht="19.5" x14ac:dyDescent="0.2">
      <c r="A235" s="11">
        <v>211</v>
      </c>
      <c r="B235" s="15" t="s">
        <v>469</v>
      </c>
      <c r="C235" s="4" t="s">
        <v>470</v>
      </c>
      <c r="D235" s="11" t="s">
        <v>466</v>
      </c>
      <c r="E235" s="11">
        <v>8.6</v>
      </c>
      <c r="F235" s="11">
        <v>3.98</v>
      </c>
      <c r="G235" s="11">
        <v>5.81</v>
      </c>
    </row>
    <row r="236" spans="1:7" ht="19.5" x14ac:dyDescent="0.2">
      <c r="A236" s="11">
        <v>212</v>
      </c>
      <c r="B236" s="15" t="s">
        <v>471</v>
      </c>
      <c r="C236" s="4" t="s">
        <v>472</v>
      </c>
      <c r="D236" s="11" t="s">
        <v>466</v>
      </c>
      <c r="E236" s="11">
        <v>7.1</v>
      </c>
      <c r="F236" s="11">
        <v>2.3199999999999998</v>
      </c>
      <c r="G236" s="11">
        <v>5.81</v>
      </c>
    </row>
    <row r="237" spans="1:7" ht="19.5" x14ac:dyDescent="0.2">
      <c r="A237" s="11">
        <v>213</v>
      </c>
      <c r="B237" s="15" t="s">
        <v>473</v>
      </c>
      <c r="C237" s="4" t="s">
        <v>474</v>
      </c>
      <c r="D237" s="11" t="s">
        <v>466</v>
      </c>
      <c r="E237" s="11">
        <v>5.6</v>
      </c>
      <c r="F237" s="11">
        <v>4.63</v>
      </c>
      <c r="G237" s="11">
        <v>5.81</v>
      </c>
    </row>
    <row r="238" spans="1:7" ht="19.5" x14ac:dyDescent="0.2">
      <c r="A238" s="17">
        <v>214</v>
      </c>
      <c r="B238" s="15" t="s">
        <v>475</v>
      </c>
      <c r="C238" s="4" t="s">
        <v>476</v>
      </c>
      <c r="D238" s="11" t="s">
        <v>466</v>
      </c>
      <c r="E238" s="11">
        <v>4.0999999999999996</v>
      </c>
      <c r="F238" s="11">
        <v>5.47</v>
      </c>
      <c r="G238" s="11">
        <v>5.81</v>
      </c>
    </row>
    <row r="239" spans="1:7" ht="58.5" x14ac:dyDescent="0.2">
      <c r="A239" s="11">
        <v>215</v>
      </c>
      <c r="B239" s="15" t="s">
        <v>477</v>
      </c>
      <c r="C239" s="4" t="s">
        <v>478</v>
      </c>
      <c r="D239" s="11" t="s">
        <v>466</v>
      </c>
      <c r="E239" s="11">
        <v>4.8</v>
      </c>
      <c r="F239" s="11">
        <v>3.15</v>
      </c>
      <c r="G239" s="11">
        <v>5.81</v>
      </c>
    </row>
    <row r="240" spans="1:7" ht="19.5" x14ac:dyDescent="0.2">
      <c r="A240" s="11">
        <v>216</v>
      </c>
      <c r="B240" s="15" t="s">
        <v>479</v>
      </c>
      <c r="C240" s="4" t="s">
        <v>480</v>
      </c>
      <c r="D240" s="11" t="s">
        <v>481</v>
      </c>
      <c r="E240" s="11">
        <v>22</v>
      </c>
      <c r="F240" s="11">
        <v>5.56</v>
      </c>
      <c r="G240" s="11">
        <v>5.81</v>
      </c>
    </row>
    <row r="241" spans="1:7" ht="19.5" x14ac:dyDescent="0.2">
      <c r="A241" s="11">
        <v>217</v>
      </c>
      <c r="B241" s="15" t="s">
        <v>482</v>
      </c>
      <c r="C241" s="4" t="s">
        <v>483</v>
      </c>
      <c r="D241" s="11" t="s">
        <v>481</v>
      </c>
      <c r="E241" s="11">
        <v>26</v>
      </c>
      <c r="F241" s="11">
        <v>9.8800000000000008</v>
      </c>
      <c r="G241" s="11">
        <v>5.81</v>
      </c>
    </row>
    <row r="242" spans="1:7" ht="19.5" x14ac:dyDescent="0.2">
      <c r="A242" s="17">
        <v>218</v>
      </c>
      <c r="B242" s="15" t="s">
        <v>484</v>
      </c>
      <c r="C242" s="4" t="s">
        <v>485</v>
      </c>
      <c r="D242" s="11" t="s">
        <v>481</v>
      </c>
      <c r="E242" s="11">
        <v>35</v>
      </c>
      <c r="F242" s="11">
        <v>7.41</v>
      </c>
      <c r="G242" s="11">
        <v>5.81</v>
      </c>
    </row>
    <row r="243" spans="1:7" ht="19.5" x14ac:dyDescent="0.2">
      <c r="A243" s="17">
        <v>219</v>
      </c>
      <c r="B243" s="15" t="s">
        <v>486</v>
      </c>
      <c r="C243" s="4" t="s">
        <v>487</v>
      </c>
      <c r="D243" s="11" t="s">
        <v>481</v>
      </c>
      <c r="E243" s="11">
        <v>34</v>
      </c>
      <c r="F243" s="11">
        <v>14.83</v>
      </c>
      <c r="G243" s="11">
        <v>5.81</v>
      </c>
    </row>
    <row r="244" spans="1:7" ht="19.5" x14ac:dyDescent="0.2">
      <c r="A244" s="17">
        <v>220</v>
      </c>
      <c r="B244" s="15" t="s">
        <v>488</v>
      </c>
      <c r="C244" s="4" t="s">
        <v>489</v>
      </c>
      <c r="D244" s="11" t="s">
        <v>490</v>
      </c>
      <c r="E244" s="11">
        <v>33</v>
      </c>
      <c r="F244" s="11">
        <v>13.59</v>
      </c>
      <c r="G244" s="11">
        <v>5.81</v>
      </c>
    </row>
    <row r="245" spans="1:7" ht="19.5" x14ac:dyDescent="0.2">
      <c r="A245" s="17">
        <v>221</v>
      </c>
      <c r="B245" s="15" t="s">
        <v>491</v>
      </c>
      <c r="C245" s="4" t="s">
        <v>492</v>
      </c>
      <c r="D245" s="11" t="s">
        <v>490</v>
      </c>
      <c r="E245" s="11">
        <v>37</v>
      </c>
      <c r="F245" s="11">
        <v>15.75</v>
      </c>
      <c r="G245" s="11">
        <v>5.81</v>
      </c>
    </row>
    <row r="246" spans="1:7" ht="19.5" x14ac:dyDescent="0.2">
      <c r="A246" s="17">
        <v>222</v>
      </c>
      <c r="B246" s="15" t="s">
        <v>493</v>
      </c>
      <c r="C246" s="4" t="s">
        <v>494</v>
      </c>
      <c r="D246" s="11" t="s">
        <v>495</v>
      </c>
      <c r="E246" s="11">
        <v>109</v>
      </c>
      <c r="F246" s="11">
        <v>46.95</v>
      </c>
      <c r="G246" s="11">
        <v>5.81</v>
      </c>
    </row>
    <row r="247" spans="1:7" ht="19.5" x14ac:dyDescent="0.2">
      <c r="A247" s="17">
        <v>223</v>
      </c>
      <c r="B247" s="15" t="s">
        <v>496</v>
      </c>
      <c r="C247" s="4" t="s">
        <v>497</v>
      </c>
      <c r="D247" s="11" t="s">
        <v>495</v>
      </c>
      <c r="E247" s="11">
        <v>91</v>
      </c>
      <c r="F247" s="11">
        <v>22.24</v>
      </c>
      <c r="G247" s="11">
        <v>5.81</v>
      </c>
    </row>
    <row r="248" spans="1:7" ht="19.5" x14ac:dyDescent="0.2">
      <c r="A248" s="17">
        <v>224</v>
      </c>
      <c r="B248" s="15" t="s">
        <v>498</v>
      </c>
      <c r="C248" s="4" t="s">
        <v>499</v>
      </c>
      <c r="D248" s="11" t="s">
        <v>495</v>
      </c>
      <c r="E248" s="11">
        <v>95</v>
      </c>
      <c r="F248" s="11">
        <v>30.89</v>
      </c>
      <c r="G248" s="11">
        <v>5.81</v>
      </c>
    </row>
    <row r="249" spans="1:7" ht="19.5" x14ac:dyDescent="0.2">
      <c r="A249" s="17">
        <v>225</v>
      </c>
      <c r="B249" s="15" t="s">
        <v>500</v>
      </c>
      <c r="C249" s="4" t="s">
        <v>501</v>
      </c>
      <c r="D249" s="11" t="s">
        <v>502</v>
      </c>
      <c r="E249" s="11">
        <v>3.6</v>
      </c>
      <c r="F249" s="11">
        <v>1.85</v>
      </c>
      <c r="G249" s="11">
        <v>5.81</v>
      </c>
    </row>
    <row r="250" spans="1:7" ht="19.5" x14ac:dyDescent="0.2">
      <c r="A250" s="17">
        <v>226</v>
      </c>
      <c r="B250" s="15" t="s">
        <v>503</v>
      </c>
      <c r="C250" s="4" t="s">
        <v>550</v>
      </c>
      <c r="D250" s="11" t="s">
        <v>502</v>
      </c>
      <c r="E250" s="11">
        <v>2.7</v>
      </c>
      <c r="F250" s="11">
        <v>1.1599999999999999</v>
      </c>
      <c r="G250" s="11">
        <v>2.42</v>
      </c>
    </row>
    <row r="251" spans="1:7" ht="39" x14ac:dyDescent="0.2">
      <c r="A251" s="17">
        <v>227</v>
      </c>
      <c r="B251" s="15" t="s">
        <v>504</v>
      </c>
      <c r="C251" s="4" t="s">
        <v>549</v>
      </c>
      <c r="D251" s="11" t="s">
        <v>502</v>
      </c>
      <c r="E251" s="11">
        <v>8.4</v>
      </c>
      <c r="F251" s="11">
        <v>5.56</v>
      </c>
      <c r="G251" s="11">
        <v>2.42</v>
      </c>
    </row>
    <row r="252" spans="1:7" ht="19.5" x14ac:dyDescent="0.2">
      <c r="A252" s="17">
        <v>228</v>
      </c>
      <c r="B252" s="15" t="s">
        <v>505</v>
      </c>
      <c r="C252" s="4" t="s">
        <v>551</v>
      </c>
      <c r="D252" s="11" t="s">
        <v>502</v>
      </c>
      <c r="E252" s="11">
        <v>3.25</v>
      </c>
      <c r="F252" s="11">
        <v>4.63</v>
      </c>
      <c r="G252" s="11">
        <v>2.42</v>
      </c>
    </row>
    <row r="253" spans="1:7" ht="19.5" x14ac:dyDescent="0.2">
      <c r="A253" s="17">
        <v>229</v>
      </c>
      <c r="B253" s="15" t="s">
        <v>506</v>
      </c>
      <c r="C253" s="4" t="s">
        <v>507</v>
      </c>
      <c r="D253" s="11" t="s">
        <v>502</v>
      </c>
      <c r="E253" s="11">
        <v>5.0999999999999996</v>
      </c>
      <c r="F253" s="11">
        <v>4.32</v>
      </c>
      <c r="G253" s="11">
        <v>5.81</v>
      </c>
    </row>
    <row r="254" spans="1:7" ht="19.5" x14ac:dyDescent="0.2">
      <c r="A254" s="17">
        <v>230</v>
      </c>
      <c r="B254" s="15" t="s">
        <v>508</v>
      </c>
      <c r="C254" s="4" t="s">
        <v>509</v>
      </c>
      <c r="D254" s="11" t="s">
        <v>502</v>
      </c>
      <c r="E254" s="11">
        <v>3.4</v>
      </c>
      <c r="F254" s="11">
        <v>2.4700000000000002</v>
      </c>
      <c r="G254" s="11">
        <v>5.81</v>
      </c>
    </row>
    <row r="255" spans="1:7" ht="19.5" x14ac:dyDescent="0.2">
      <c r="A255" s="17">
        <v>231</v>
      </c>
      <c r="B255" s="15" t="s">
        <v>510</v>
      </c>
      <c r="C255" s="4" t="s">
        <v>511</v>
      </c>
      <c r="D255" s="11" t="s">
        <v>502</v>
      </c>
      <c r="E255" s="11">
        <v>5</v>
      </c>
      <c r="F255" s="11">
        <v>2.4700000000000002</v>
      </c>
      <c r="G255" s="11">
        <v>5.81</v>
      </c>
    </row>
    <row r="256" spans="1:7" ht="19.5" x14ac:dyDescent="0.2">
      <c r="A256" s="17">
        <v>232</v>
      </c>
      <c r="B256" s="18" t="s">
        <v>512</v>
      </c>
      <c r="C256" s="19" t="s">
        <v>513</v>
      </c>
      <c r="D256" s="17" t="s">
        <v>502</v>
      </c>
      <c r="E256" s="17">
        <v>4</v>
      </c>
      <c r="F256" s="17">
        <v>2.4700000000000002</v>
      </c>
      <c r="G256" s="17">
        <v>5.81</v>
      </c>
    </row>
    <row r="257" spans="1:7" ht="51" x14ac:dyDescent="0.2">
      <c r="A257" s="17">
        <v>233</v>
      </c>
      <c r="B257" s="20" t="s">
        <v>552</v>
      </c>
      <c r="C257" s="19" t="s">
        <v>553</v>
      </c>
      <c r="D257" s="17" t="s">
        <v>502</v>
      </c>
      <c r="E257" s="17">
        <v>3</v>
      </c>
      <c r="F257" s="17">
        <v>2.73</v>
      </c>
      <c r="G257" s="17">
        <v>9.9700000000000006</v>
      </c>
    </row>
    <row r="258" spans="1:7" ht="51" x14ac:dyDescent="0.2">
      <c r="A258" s="17">
        <v>234</v>
      </c>
      <c r="B258" s="21" t="s">
        <v>554</v>
      </c>
      <c r="C258" s="19" t="s">
        <v>555</v>
      </c>
      <c r="D258" s="17" t="s">
        <v>614</v>
      </c>
      <c r="E258" s="17">
        <v>2.2000000000000002</v>
      </c>
      <c r="F258" s="17">
        <v>1.85</v>
      </c>
      <c r="G258" s="17">
        <v>2.37</v>
      </c>
    </row>
    <row r="259" spans="1:7" ht="51" x14ac:dyDescent="0.2">
      <c r="A259" s="17">
        <v>235</v>
      </c>
      <c r="B259" s="21" t="s">
        <v>556</v>
      </c>
      <c r="C259" s="19" t="s">
        <v>557</v>
      </c>
      <c r="D259" s="17" t="s">
        <v>614</v>
      </c>
      <c r="E259" s="17">
        <v>2.5</v>
      </c>
      <c r="F259" s="17">
        <v>1.85</v>
      </c>
      <c r="G259" s="17">
        <v>2.37</v>
      </c>
    </row>
    <row r="260" spans="1:7" ht="19.5" x14ac:dyDescent="0.2">
      <c r="A260" s="17">
        <v>236</v>
      </c>
      <c r="B260" s="21" t="s">
        <v>558</v>
      </c>
      <c r="C260" s="19" t="s">
        <v>559</v>
      </c>
      <c r="D260" s="17" t="s">
        <v>615</v>
      </c>
      <c r="E260" s="17">
        <v>5</v>
      </c>
      <c r="F260" s="17">
        <v>7.5</v>
      </c>
      <c r="G260" s="17">
        <v>5.88</v>
      </c>
    </row>
    <row r="261" spans="1:7" ht="19.5" x14ac:dyDescent="0.2">
      <c r="A261" s="17">
        <v>237</v>
      </c>
      <c r="B261" s="21" t="s">
        <v>560</v>
      </c>
      <c r="C261" s="19" t="s">
        <v>561</v>
      </c>
      <c r="D261" s="17" t="s">
        <v>615</v>
      </c>
      <c r="E261" s="17">
        <v>8.5</v>
      </c>
      <c r="F261" s="17">
        <v>7.5</v>
      </c>
      <c r="G261" s="17">
        <v>5.88</v>
      </c>
    </row>
    <row r="262" spans="1:7" ht="19.5" x14ac:dyDescent="0.2">
      <c r="A262" s="17">
        <v>238</v>
      </c>
      <c r="B262" s="21" t="s">
        <v>562</v>
      </c>
      <c r="C262" s="19" t="s">
        <v>563</v>
      </c>
      <c r="D262" s="17" t="s">
        <v>615</v>
      </c>
      <c r="E262" s="17">
        <v>10</v>
      </c>
      <c r="F262" s="17">
        <v>7.5</v>
      </c>
      <c r="G262" s="17">
        <v>5.88</v>
      </c>
    </row>
    <row r="263" spans="1:7" ht="19.5" x14ac:dyDescent="0.2">
      <c r="A263" s="17">
        <v>239</v>
      </c>
      <c r="B263" s="21" t="s">
        <v>564</v>
      </c>
      <c r="C263" s="19" t="s">
        <v>565</v>
      </c>
      <c r="D263" s="17" t="s">
        <v>615</v>
      </c>
      <c r="E263" s="17">
        <v>14.1</v>
      </c>
      <c r="F263" s="17">
        <v>7.5</v>
      </c>
      <c r="G263" s="17">
        <v>5.88</v>
      </c>
    </row>
    <row r="264" spans="1:7" ht="39" x14ac:dyDescent="0.2">
      <c r="A264" s="17">
        <v>240</v>
      </c>
      <c r="B264" s="21" t="s">
        <v>566</v>
      </c>
      <c r="C264" s="19" t="s">
        <v>567</v>
      </c>
      <c r="D264" s="17" t="s">
        <v>616</v>
      </c>
      <c r="E264" s="17">
        <v>7.1</v>
      </c>
      <c r="F264" s="17">
        <v>4.82</v>
      </c>
      <c r="G264" s="17">
        <v>5.81</v>
      </c>
    </row>
    <row r="265" spans="1:7" ht="19.5" x14ac:dyDescent="0.2">
      <c r="A265" s="17">
        <v>241</v>
      </c>
      <c r="B265" s="21" t="s">
        <v>568</v>
      </c>
      <c r="C265" s="19" t="s">
        <v>569</v>
      </c>
      <c r="D265" s="17" t="s">
        <v>616</v>
      </c>
      <c r="E265" s="17">
        <v>8</v>
      </c>
      <c r="F265" s="17">
        <v>4.82</v>
      </c>
      <c r="G265" s="17">
        <v>5.81</v>
      </c>
    </row>
    <row r="266" spans="1:7" ht="39" x14ac:dyDescent="0.2">
      <c r="A266" s="17">
        <v>242</v>
      </c>
      <c r="B266" s="21" t="s">
        <v>570</v>
      </c>
      <c r="C266" s="19" t="s">
        <v>571</v>
      </c>
      <c r="D266" s="17" t="s">
        <v>616</v>
      </c>
      <c r="E266" s="17">
        <v>3.4</v>
      </c>
      <c r="F266" s="17">
        <v>4.82</v>
      </c>
      <c r="G266" s="17">
        <v>5.81</v>
      </c>
    </row>
    <row r="267" spans="1:7" ht="19.5" x14ac:dyDescent="0.2">
      <c r="A267" s="17">
        <v>243</v>
      </c>
      <c r="B267" s="21" t="s">
        <v>572</v>
      </c>
      <c r="C267" s="19" t="s">
        <v>573</v>
      </c>
      <c r="D267" s="17" t="s">
        <v>617</v>
      </c>
      <c r="E267" s="17">
        <v>0.8</v>
      </c>
      <c r="F267" s="17">
        <v>1.54</v>
      </c>
      <c r="G267" s="17">
        <v>1.1000000000000001</v>
      </c>
    </row>
    <row r="268" spans="1:7" ht="19.5" x14ac:dyDescent="0.2">
      <c r="A268" s="17">
        <v>244</v>
      </c>
      <c r="B268" s="21" t="s">
        <v>574</v>
      </c>
      <c r="C268" s="19" t="s">
        <v>575</v>
      </c>
      <c r="D268" s="17" t="s">
        <v>617</v>
      </c>
      <c r="E268" s="17">
        <v>1.25</v>
      </c>
      <c r="F268" s="17">
        <v>4.82</v>
      </c>
      <c r="G268" s="17">
        <v>2.2200000000000002</v>
      </c>
    </row>
    <row r="269" spans="1:7" ht="82.5" x14ac:dyDescent="0.2">
      <c r="A269" s="17">
        <v>245</v>
      </c>
      <c r="B269" s="21" t="s">
        <v>576</v>
      </c>
      <c r="C269" s="19" t="s">
        <v>577</v>
      </c>
      <c r="D269" s="17" t="s">
        <v>197</v>
      </c>
      <c r="E269" s="17">
        <v>16</v>
      </c>
      <c r="F269" s="17">
        <v>1.82</v>
      </c>
      <c r="G269" s="17">
        <v>7.37</v>
      </c>
    </row>
    <row r="270" spans="1:7" ht="54.75" x14ac:dyDescent="0.2">
      <c r="A270" s="17">
        <v>246</v>
      </c>
      <c r="B270" s="21" t="s">
        <v>578</v>
      </c>
      <c r="C270" s="19" t="s">
        <v>579</v>
      </c>
      <c r="D270" s="17" t="s">
        <v>618</v>
      </c>
      <c r="E270" s="17">
        <v>17</v>
      </c>
      <c r="F270" s="17">
        <v>4.82</v>
      </c>
      <c r="G270" s="17">
        <v>2.2200000000000002</v>
      </c>
    </row>
    <row r="271" spans="1:7" ht="58.5" x14ac:dyDescent="0.2">
      <c r="A271" s="17">
        <v>247</v>
      </c>
      <c r="B271" s="20" t="s">
        <v>580</v>
      </c>
      <c r="C271" s="19" t="s">
        <v>581</v>
      </c>
      <c r="D271" s="17" t="s">
        <v>618</v>
      </c>
      <c r="E271" s="17">
        <v>17.7</v>
      </c>
      <c r="F271" s="17">
        <v>4.82</v>
      </c>
      <c r="G271" s="17">
        <v>2.2200000000000002</v>
      </c>
    </row>
    <row r="272" spans="1:7" ht="19.5" x14ac:dyDescent="0.2">
      <c r="A272" s="17">
        <v>248</v>
      </c>
      <c r="B272" s="21" t="s">
        <v>582</v>
      </c>
      <c r="C272" s="19" t="s">
        <v>583</v>
      </c>
      <c r="D272" s="17" t="s">
        <v>619</v>
      </c>
      <c r="E272" s="17">
        <v>17.8</v>
      </c>
      <c r="F272" s="17">
        <v>11</v>
      </c>
      <c r="G272" s="17">
        <v>7.4</v>
      </c>
    </row>
    <row r="273" spans="1:7" ht="19.5" x14ac:dyDescent="0.2">
      <c r="A273" s="17">
        <v>249</v>
      </c>
      <c r="B273" s="21" t="s">
        <v>584</v>
      </c>
      <c r="C273" s="19" t="s">
        <v>585</v>
      </c>
      <c r="D273" s="17" t="s">
        <v>619</v>
      </c>
      <c r="E273" s="17">
        <v>17.7</v>
      </c>
      <c r="F273" s="17">
        <v>12.2</v>
      </c>
      <c r="G273" s="17">
        <v>7.4</v>
      </c>
    </row>
    <row r="274" spans="1:7" ht="19.5" x14ac:dyDescent="0.2">
      <c r="A274" s="17">
        <v>250</v>
      </c>
      <c r="B274" s="21" t="s">
        <v>586</v>
      </c>
      <c r="C274" s="19" t="s">
        <v>587</v>
      </c>
      <c r="D274" s="17" t="s">
        <v>619</v>
      </c>
      <c r="E274" s="17">
        <v>18.5</v>
      </c>
      <c r="F274" s="17">
        <v>11.64</v>
      </c>
      <c r="G274" s="17">
        <v>7.4</v>
      </c>
    </row>
    <row r="275" spans="1:7" ht="51" x14ac:dyDescent="0.2">
      <c r="A275" s="17">
        <v>251</v>
      </c>
      <c r="B275" s="21" t="s">
        <v>588</v>
      </c>
      <c r="C275" s="19" t="s">
        <v>589</v>
      </c>
      <c r="D275" s="17" t="s">
        <v>116</v>
      </c>
      <c r="E275" s="17">
        <v>5</v>
      </c>
      <c r="F275" s="17">
        <v>4.63</v>
      </c>
      <c r="G275" s="17">
        <v>19.75</v>
      </c>
    </row>
    <row r="276" spans="1:7" ht="19.5" x14ac:dyDescent="0.2">
      <c r="A276" s="17">
        <v>252</v>
      </c>
      <c r="B276" s="21" t="s">
        <v>590</v>
      </c>
      <c r="C276" s="19" t="s">
        <v>591</v>
      </c>
      <c r="D276" s="17" t="s">
        <v>116</v>
      </c>
      <c r="E276" s="17">
        <v>3.5</v>
      </c>
      <c r="F276" s="17">
        <v>4.63</v>
      </c>
      <c r="G276" s="17">
        <v>0</v>
      </c>
    </row>
    <row r="277" spans="1:7" ht="39" x14ac:dyDescent="0.2">
      <c r="A277" s="17">
        <v>253</v>
      </c>
      <c r="B277" s="21" t="s">
        <v>592</v>
      </c>
      <c r="C277" s="19" t="s">
        <v>593</v>
      </c>
      <c r="D277" s="17" t="s">
        <v>620</v>
      </c>
      <c r="E277" s="17">
        <v>1.8</v>
      </c>
      <c r="F277" s="17">
        <v>2.3199999999999998</v>
      </c>
      <c r="G277" s="17">
        <v>3.9</v>
      </c>
    </row>
    <row r="278" spans="1:7" ht="19.5" x14ac:dyDescent="0.2">
      <c r="A278" s="17">
        <v>254</v>
      </c>
      <c r="B278" s="21" t="s">
        <v>594</v>
      </c>
      <c r="C278" s="19" t="s">
        <v>595</v>
      </c>
      <c r="D278" s="17" t="s">
        <v>621</v>
      </c>
      <c r="E278" s="17">
        <v>1.5</v>
      </c>
      <c r="F278" s="17">
        <v>1.85</v>
      </c>
      <c r="G278" s="17">
        <v>1.7</v>
      </c>
    </row>
    <row r="279" spans="1:7" ht="19.5" x14ac:dyDescent="0.2">
      <c r="A279" s="17">
        <v>255</v>
      </c>
      <c r="B279" s="21" t="s">
        <v>596</v>
      </c>
      <c r="C279" s="19" t="s">
        <v>597</v>
      </c>
      <c r="D279" s="17" t="s">
        <v>622</v>
      </c>
      <c r="E279" s="17">
        <v>3.2</v>
      </c>
      <c r="F279" s="17">
        <v>2.73</v>
      </c>
      <c r="G279" s="17">
        <v>5.7</v>
      </c>
    </row>
    <row r="280" spans="1:7" ht="58.5" x14ac:dyDescent="0.2">
      <c r="A280" s="17">
        <v>256</v>
      </c>
      <c r="B280" s="21" t="s">
        <v>598</v>
      </c>
      <c r="C280" s="19" t="s">
        <v>599</v>
      </c>
      <c r="D280" s="17" t="s">
        <v>617</v>
      </c>
      <c r="E280" s="17">
        <v>1.1000000000000001</v>
      </c>
      <c r="F280" s="17">
        <v>3.15</v>
      </c>
      <c r="G280" s="17">
        <v>5.7</v>
      </c>
    </row>
    <row r="281" spans="1:7" ht="19.5" x14ac:dyDescent="0.2">
      <c r="A281" s="17">
        <v>257</v>
      </c>
      <c r="B281" s="21" t="s">
        <v>600</v>
      </c>
      <c r="C281" s="19" t="s">
        <v>601</v>
      </c>
      <c r="D281" s="17" t="s">
        <v>623</v>
      </c>
      <c r="E281" s="17">
        <v>5</v>
      </c>
      <c r="F281" s="17">
        <v>2.73</v>
      </c>
      <c r="G281" s="17">
        <v>8.3000000000000007</v>
      </c>
    </row>
    <row r="282" spans="1:7" ht="19.5" x14ac:dyDescent="0.2">
      <c r="A282" s="17">
        <v>258</v>
      </c>
      <c r="B282" s="21" t="s">
        <v>602</v>
      </c>
      <c r="C282" s="19" t="s">
        <v>603</v>
      </c>
      <c r="D282" s="17" t="s">
        <v>624</v>
      </c>
      <c r="E282" s="17">
        <v>2.7</v>
      </c>
      <c r="F282" s="17">
        <v>6.98</v>
      </c>
      <c r="G282" s="17">
        <v>8</v>
      </c>
    </row>
    <row r="283" spans="1:7" ht="39" x14ac:dyDescent="0.2">
      <c r="A283" s="17">
        <v>259</v>
      </c>
      <c r="B283" s="21" t="s">
        <v>604</v>
      </c>
      <c r="C283" s="19" t="s">
        <v>605</v>
      </c>
      <c r="D283" s="17" t="s">
        <v>615</v>
      </c>
      <c r="E283" s="17">
        <v>5.25</v>
      </c>
      <c r="F283" s="17">
        <v>6.98</v>
      </c>
      <c r="G283" s="17">
        <v>26</v>
      </c>
    </row>
    <row r="284" spans="1:7" ht="58.5" x14ac:dyDescent="0.2">
      <c r="A284" s="17">
        <v>260</v>
      </c>
      <c r="B284" s="21" t="s">
        <v>606</v>
      </c>
      <c r="C284" s="19" t="s">
        <v>607</v>
      </c>
      <c r="D284" s="17" t="s">
        <v>625</v>
      </c>
      <c r="E284" s="17">
        <v>0.6</v>
      </c>
      <c r="F284" s="17">
        <v>6.98</v>
      </c>
      <c r="G284" s="17">
        <v>2.16</v>
      </c>
    </row>
    <row r="285" spans="1:7" ht="19.5" x14ac:dyDescent="0.2">
      <c r="A285" s="17">
        <v>261</v>
      </c>
      <c r="B285" s="21" t="s">
        <v>608</v>
      </c>
      <c r="C285" s="19" t="s">
        <v>609</v>
      </c>
      <c r="D285" s="17" t="s">
        <v>626</v>
      </c>
      <c r="E285" s="17">
        <v>9.1</v>
      </c>
      <c r="F285" s="17">
        <v>5.47</v>
      </c>
      <c r="G285" s="17">
        <v>3</v>
      </c>
    </row>
    <row r="286" spans="1:7" ht="39" x14ac:dyDescent="0.2">
      <c r="A286" s="17">
        <v>262</v>
      </c>
      <c r="B286" s="21" t="s">
        <v>610</v>
      </c>
      <c r="C286" s="19" t="s">
        <v>611</v>
      </c>
      <c r="D286" s="17" t="s">
        <v>627</v>
      </c>
      <c r="E286" s="17">
        <v>1</v>
      </c>
      <c r="F286" s="17">
        <v>3</v>
      </c>
      <c r="G286" s="17">
        <v>8.5</v>
      </c>
    </row>
    <row r="287" spans="1:7" ht="19.5" x14ac:dyDescent="0.2">
      <c r="A287" s="17">
        <v>263</v>
      </c>
      <c r="B287" s="21" t="s">
        <v>612</v>
      </c>
      <c r="C287" s="19" t="s">
        <v>613</v>
      </c>
      <c r="D287" s="17" t="s">
        <v>627</v>
      </c>
      <c r="E287" s="17">
        <v>1.3</v>
      </c>
      <c r="F287" s="17">
        <v>3</v>
      </c>
      <c r="G287" s="17">
        <v>8.5</v>
      </c>
    </row>
  </sheetData>
  <sheetProtection algorithmName="SHA-512" hashValue="FVguDN62J3QHCIv5j2VxdZ0OIQr6dOmN6R47sIyi4CRk+3TTr2Tc0hRZ2XkGOAA0C9qkmkHmFgGVxgHUIXtKkw==" saltValue="E2bVBngzGjPr4t0NdmHJJg==" spinCount="100000" sheet="1" objects="1" scenarios="1" autoFilter="0"/>
  <autoFilter ref="A4:G4"/>
  <mergeCells count="122">
    <mergeCell ref="A11:A12"/>
    <mergeCell ref="B11:B12"/>
    <mergeCell ref="D11:D12"/>
    <mergeCell ref="E11:E12"/>
    <mergeCell ref="F11:F12"/>
    <mergeCell ref="G11:G12"/>
    <mergeCell ref="A6:A7"/>
    <mergeCell ref="B6:B7"/>
    <mergeCell ref="C6:C7"/>
    <mergeCell ref="E6:E7"/>
    <mergeCell ref="F6:F7"/>
    <mergeCell ref="G6:G7"/>
    <mergeCell ref="A61:A62"/>
    <mergeCell ref="B61:B62"/>
    <mergeCell ref="D61:D62"/>
    <mergeCell ref="E61:E62"/>
    <mergeCell ref="F61:F62"/>
    <mergeCell ref="G61:G62"/>
    <mergeCell ref="A58:A59"/>
    <mergeCell ref="B58:B59"/>
    <mergeCell ref="D58:D59"/>
    <mergeCell ref="E58:E59"/>
    <mergeCell ref="F58:F59"/>
    <mergeCell ref="G58:G59"/>
    <mergeCell ref="A73:A74"/>
    <mergeCell ref="B73:B74"/>
    <mergeCell ref="C73:C74"/>
    <mergeCell ref="E73:E74"/>
    <mergeCell ref="F73:F74"/>
    <mergeCell ref="G73:G74"/>
    <mergeCell ref="A71:A72"/>
    <mergeCell ref="B71:B72"/>
    <mergeCell ref="C71:C72"/>
    <mergeCell ref="E71:E72"/>
    <mergeCell ref="F71:F72"/>
    <mergeCell ref="G71:G72"/>
    <mergeCell ref="G77:G78"/>
    <mergeCell ref="A80:A81"/>
    <mergeCell ref="B80:B81"/>
    <mergeCell ref="D80:D81"/>
    <mergeCell ref="E80:E81"/>
    <mergeCell ref="F80:F81"/>
    <mergeCell ref="G80:G81"/>
    <mergeCell ref="A75:A76"/>
    <mergeCell ref="B75:B76"/>
    <mergeCell ref="E75:E76"/>
    <mergeCell ref="F75:F76"/>
    <mergeCell ref="G75:G76"/>
    <mergeCell ref="A77:A78"/>
    <mergeCell ref="B77:B78"/>
    <mergeCell ref="D77:D78"/>
    <mergeCell ref="E77:E78"/>
    <mergeCell ref="F77:F78"/>
    <mergeCell ref="A90:A91"/>
    <mergeCell ref="B90:B91"/>
    <mergeCell ref="D90:D91"/>
    <mergeCell ref="E90:E91"/>
    <mergeCell ref="F90:F91"/>
    <mergeCell ref="G90:G91"/>
    <mergeCell ref="A85:A86"/>
    <mergeCell ref="B85:B86"/>
    <mergeCell ref="D85:D86"/>
    <mergeCell ref="E85:E86"/>
    <mergeCell ref="F85:F86"/>
    <mergeCell ref="G85:G86"/>
    <mergeCell ref="A94:A95"/>
    <mergeCell ref="B94:B95"/>
    <mergeCell ref="D94:D95"/>
    <mergeCell ref="E94:E95"/>
    <mergeCell ref="F94:F95"/>
    <mergeCell ref="G94:G95"/>
    <mergeCell ref="A92:A93"/>
    <mergeCell ref="B92:B93"/>
    <mergeCell ref="D92:D93"/>
    <mergeCell ref="E92:E93"/>
    <mergeCell ref="F92:F93"/>
    <mergeCell ref="G92:G93"/>
    <mergeCell ref="A113:A114"/>
    <mergeCell ref="B113:B114"/>
    <mergeCell ref="D113:D114"/>
    <mergeCell ref="E113:E114"/>
    <mergeCell ref="F113:F114"/>
    <mergeCell ref="G113:G114"/>
    <mergeCell ref="A111:A112"/>
    <mergeCell ref="B111:B112"/>
    <mergeCell ref="D111:D112"/>
    <mergeCell ref="E111:E112"/>
    <mergeCell ref="F111:F112"/>
    <mergeCell ref="G111:G112"/>
    <mergeCell ref="E181:E182"/>
    <mergeCell ref="F181:F182"/>
    <mergeCell ref="G181:G182"/>
    <mergeCell ref="A179:A180"/>
    <mergeCell ref="B179:B180"/>
    <mergeCell ref="D179:D180"/>
    <mergeCell ref="E179:E180"/>
    <mergeCell ref="F179:F180"/>
    <mergeCell ref="G179:G180"/>
    <mergeCell ref="A1:G1"/>
    <mergeCell ref="A2:G2"/>
    <mergeCell ref="A3:G3"/>
    <mergeCell ref="A187:A188"/>
    <mergeCell ref="B187:B188"/>
    <mergeCell ref="D187:D188"/>
    <mergeCell ref="E187:E188"/>
    <mergeCell ref="F187:F188"/>
    <mergeCell ref="G187:G188"/>
    <mergeCell ref="A185:A186"/>
    <mergeCell ref="B185:B186"/>
    <mergeCell ref="D185:D186"/>
    <mergeCell ref="E185:E186"/>
    <mergeCell ref="F185:F186"/>
    <mergeCell ref="G185:G186"/>
    <mergeCell ref="A183:A184"/>
    <mergeCell ref="B183:B184"/>
    <mergeCell ref="D183:D184"/>
    <mergeCell ref="E183:E184"/>
    <mergeCell ref="F183:F184"/>
    <mergeCell ref="G183:G184"/>
    <mergeCell ref="A181:A182"/>
    <mergeCell ref="B181:B182"/>
    <mergeCell ref="D181:D18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4"/>
  <sheetViews>
    <sheetView rightToLeft="1" topLeftCell="D1" workbookViewId="0">
      <selection activeCell="K1" sqref="K1:K1048576"/>
    </sheetView>
  </sheetViews>
  <sheetFormatPr defaultColWidth="9.125" defaultRowHeight="18" x14ac:dyDescent="0.45"/>
  <cols>
    <col min="1" max="1" width="0.375" style="1" customWidth="1"/>
    <col min="2" max="2" width="29.25" style="5" customWidth="1"/>
    <col min="3" max="3" width="9" style="13" customWidth="1"/>
    <col min="4" max="4" width="10.125" style="13" customWidth="1"/>
    <col min="5" max="5" width="9.625" style="13" customWidth="1"/>
    <col min="6" max="6" width="10.625" style="1" customWidth="1"/>
    <col min="7" max="7" width="7.75" style="1" customWidth="1"/>
    <col min="8" max="8" width="9.125" style="1" customWidth="1"/>
    <col min="9" max="9" width="8.5" style="23" customWidth="1"/>
    <col min="10" max="10" width="8.5" style="1" customWidth="1"/>
    <col min="11" max="11" width="5.375" style="1" customWidth="1"/>
    <col min="12" max="16384" width="9.125" style="1"/>
  </cols>
  <sheetData>
    <row r="1" spans="2:10" customFormat="1" ht="27" customHeight="1" x14ac:dyDescent="0.5">
      <c r="B1" s="93" t="s">
        <v>654</v>
      </c>
      <c r="C1" s="93"/>
      <c r="D1" s="93"/>
      <c r="E1" s="93"/>
      <c r="F1" s="22"/>
      <c r="G1" s="22"/>
      <c r="H1" s="24"/>
      <c r="I1" s="25"/>
    </row>
    <row r="2" spans="2:10" customFormat="1" ht="27" customHeight="1" x14ac:dyDescent="0.2">
      <c r="B2" s="26"/>
      <c r="C2" s="26" t="s">
        <v>629</v>
      </c>
      <c r="D2" s="26" t="s">
        <v>630</v>
      </c>
      <c r="E2" s="26" t="s">
        <v>631</v>
      </c>
      <c r="F2" s="26" t="s">
        <v>629</v>
      </c>
      <c r="G2" s="26" t="s">
        <v>630</v>
      </c>
      <c r="H2" s="26" t="s">
        <v>631</v>
      </c>
      <c r="I2" s="35" t="s">
        <v>652</v>
      </c>
      <c r="J2" s="35" t="s">
        <v>653</v>
      </c>
    </row>
    <row r="3" spans="2:10" ht="21" x14ac:dyDescent="0.2">
      <c r="B3" s="36" t="s">
        <v>2</v>
      </c>
      <c r="C3" s="64">
        <v>32900</v>
      </c>
      <c r="D3" s="64">
        <v>17900</v>
      </c>
      <c r="E3" s="64">
        <v>18100</v>
      </c>
      <c r="F3" s="64">
        <v>32900</v>
      </c>
      <c r="G3" s="64">
        <v>17900</v>
      </c>
      <c r="H3" s="64">
        <v>18100</v>
      </c>
      <c r="I3" s="65"/>
      <c r="J3" s="66"/>
    </row>
    <row r="4" spans="2:10" ht="18" customHeight="1" x14ac:dyDescent="0.2">
      <c r="B4" s="29" t="s">
        <v>632</v>
      </c>
      <c r="C4" s="67"/>
      <c r="D4" s="67"/>
      <c r="E4" s="67"/>
      <c r="F4" s="68"/>
      <c r="G4" s="68"/>
      <c r="H4" s="68"/>
      <c r="I4" s="57">
        <v>19400</v>
      </c>
      <c r="J4" s="57">
        <v>14900</v>
      </c>
    </row>
    <row r="5" spans="2:10" ht="21" x14ac:dyDescent="0.2">
      <c r="B5" s="30" t="s">
        <v>633</v>
      </c>
      <c r="C5" s="69">
        <v>0.86</v>
      </c>
      <c r="D5" s="69">
        <v>0.39</v>
      </c>
      <c r="E5" s="69">
        <v>0.47</v>
      </c>
      <c r="F5" s="70">
        <f>C5*C3</f>
        <v>28294</v>
      </c>
      <c r="G5" s="70">
        <f>D5*D3</f>
        <v>6981</v>
      </c>
      <c r="H5" s="70">
        <f>E5*E3</f>
        <v>8507</v>
      </c>
      <c r="I5" s="58">
        <f>H5+G5+F5</f>
        <v>43782</v>
      </c>
      <c r="J5" s="58">
        <v>17500</v>
      </c>
    </row>
    <row r="6" spans="2:10" ht="21" x14ac:dyDescent="0.2">
      <c r="B6" s="32" t="s">
        <v>634</v>
      </c>
      <c r="C6" s="71">
        <v>2</v>
      </c>
      <c r="D6" s="71">
        <v>1.85</v>
      </c>
      <c r="E6" s="71">
        <v>2.42</v>
      </c>
      <c r="F6" s="59">
        <f t="shared" ref="F6:F23" si="0">C6*$C$3</f>
        <v>65800</v>
      </c>
      <c r="G6" s="59">
        <f t="shared" ref="G6:G23" si="1">D6*$D$3</f>
        <v>33115</v>
      </c>
      <c r="H6" s="59">
        <f t="shared" ref="H6:H23" si="2">E6*$E$3</f>
        <v>43802</v>
      </c>
      <c r="I6" s="59">
        <f t="shared" ref="I6:I26" si="3">H6+G6+F6</f>
        <v>142717</v>
      </c>
      <c r="J6" s="59">
        <f>41*710</f>
        <v>29110</v>
      </c>
    </row>
    <row r="7" spans="2:10" ht="21" x14ac:dyDescent="0.2">
      <c r="B7" s="32" t="s">
        <v>635</v>
      </c>
      <c r="C7" s="71">
        <v>2.2000000000000002</v>
      </c>
      <c r="D7" s="71">
        <v>2.1</v>
      </c>
      <c r="E7" s="71">
        <v>1.99</v>
      </c>
      <c r="F7" s="59">
        <f t="shared" si="0"/>
        <v>72380</v>
      </c>
      <c r="G7" s="59">
        <f t="shared" si="1"/>
        <v>37590</v>
      </c>
      <c r="H7" s="59">
        <f t="shared" si="2"/>
        <v>36019</v>
      </c>
      <c r="I7" s="59">
        <f t="shared" si="3"/>
        <v>145989</v>
      </c>
      <c r="J7" s="59">
        <f>710*45</f>
        <v>31950</v>
      </c>
    </row>
    <row r="8" spans="2:10" ht="21" x14ac:dyDescent="0.2">
      <c r="B8" s="33" t="s">
        <v>637</v>
      </c>
      <c r="C8" s="72">
        <v>9</v>
      </c>
      <c r="D8" s="72">
        <v>5</v>
      </c>
      <c r="E8" s="72">
        <v>4.5999999999999996</v>
      </c>
      <c r="F8" s="60">
        <f t="shared" si="0"/>
        <v>296100</v>
      </c>
      <c r="G8" s="60">
        <f t="shared" si="1"/>
        <v>89500</v>
      </c>
      <c r="H8" s="60">
        <f t="shared" si="2"/>
        <v>83260</v>
      </c>
      <c r="I8" s="60">
        <f t="shared" si="3"/>
        <v>468860</v>
      </c>
      <c r="J8" s="60">
        <f>76*710</f>
        <v>53960</v>
      </c>
    </row>
    <row r="9" spans="2:10" ht="21" x14ac:dyDescent="0.2">
      <c r="B9" s="31" t="s">
        <v>636</v>
      </c>
      <c r="C9" s="73">
        <v>0.8</v>
      </c>
      <c r="D9" s="73">
        <v>1.58</v>
      </c>
      <c r="E9" s="74">
        <v>6.69</v>
      </c>
      <c r="F9" s="61">
        <f t="shared" si="0"/>
        <v>26320</v>
      </c>
      <c r="G9" s="61">
        <f t="shared" si="1"/>
        <v>28282</v>
      </c>
      <c r="H9" s="61">
        <f t="shared" si="2"/>
        <v>121089</v>
      </c>
      <c r="I9" s="61">
        <f t="shared" si="3"/>
        <v>175691</v>
      </c>
      <c r="J9" s="61">
        <f>44*710</f>
        <v>31240</v>
      </c>
    </row>
    <row r="10" spans="2:10" ht="31.5" x14ac:dyDescent="0.2">
      <c r="B10" s="28" t="s">
        <v>638</v>
      </c>
      <c r="C10" s="75">
        <v>2</v>
      </c>
      <c r="D10" s="75">
        <v>2.98</v>
      </c>
      <c r="E10" s="75">
        <v>4.55</v>
      </c>
      <c r="F10" s="62">
        <f t="shared" si="0"/>
        <v>65800</v>
      </c>
      <c r="G10" s="62">
        <f t="shared" si="1"/>
        <v>53342</v>
      </c>
      <c r="H10" s="62">
        <f t="shared" si="2"/>
        <v>82355</v>
      </c>
      <c r="I10" s="62">
        <f t="shared" si="3"/>
        <v>201497</v>
      </c>
      <c r="J10" s="62">
        <f>710*71</f>
        <v>50410</v>
      </c>
    </row>
    <row r="11" spans="2:10" ht="31.5" x14ac:dyDescent="0.2">
      <c r="B11" s="28" t="s">
        <v>640</v>
      </c>
      <c r="C11" s="75">
        <v>2.2000000000000002</v>
      </c>
      <c r="D11" s="75">
        <v>3.89</v>
      </c>
      <c r="E11" s="75">
        <v>5.74</v>
      </c>
      <c r="F11" s="62">
        <f t="shared" si="0"/>
        <v>72380</v>
      </c>
      <c r="G11" s="62">
        <f t="shared" si="1"/>
        <v>69631</v>
      </c>
      <c r="H11" s="62">
        <f t="shared" si="2"/>
        <v>103894</v>
      </c>
      <c r="I11" s="62">
        <f t="shared" si="3"/>
        <v>245905</v>
      </c>
      <c r="J11" s="62">
        <f>710*97</f>
        <v>68870</v>
      </c>
    </row>
    <row r="12" spans="2:10" ht="24" customHeight="1" x14ac:dyDescent="0.2">
      <c r="B12" s="28" t="s">
        <v>639</v>
      </c>
      <c r="C12" s="75">
        <v>2.7</v>
      </c>
      <c r="D12" s="75">
        <v>4.97</v>
      </c>
      <c r="E12" s="75">
        <v>8.02</v>
      </c>
      <c r="F12" s="62">
        <f t="shared" si="0"/>
        <v>88830</v>
      </c>
      <c r="G12" s="62">
        <f t="shared" si="1"/>
        <v>88963</v>
      </c>
      <c r="H12" s="62">
        <f t="shared" si="2"/>
        <v>145162</v>
      </c>
      <c r="I12" s="62">
        <f t="shared" si="3"/>
        <v>322955</v>
      </c>
      <c r="J12" s="62">
        <f>710*108</f>
        <v>76680</v>
      </c>
    </row>
    <row r="13" spans="2:10" ht="27.75" customHeight="1" x14ac:dyDescent="0.2">
      <c r="B13" s="28" t="s">
        <v>641</v>
      </c>
      <c r="C13" s="75">
        <v>3.3</v>
      </c>
      <c r="D13" s="75">
        <v>5.22</v>
      </c>
      <c r="E13" s="75">
        <v>9.76</v>
      </c>
      <c r="F13" s="62">
        <f t="shared" si="0"/>
        <v>108570</v>
      </c>
      <c r="G13" s="62">
        <f t="shared" si="1"/>
        <v>93438</v>
      </c>
      <c r="H13" s="62">
        <f t="shared" si="2"/>
        <v>176656</v>
      </c>
      <c r="I13" s="62">
        <f t="shared" si="3"/>
        <v>378664</v>
      </c>
      <c r="J13" s="62">
        <v>0</v>
      </c>
    </row>
    <row r="14" spans="2:10" ht="21" x14ac:dyDescent="0.2">
      <c r="B14" s="31" t="s">
        <v>642</v>
      </c>
      <c r="C14" s="73">
        <v>2</v>
      </c>
      <c r="D14" s="73">
        <v>3.23</v>
      </c>
      <c r="E14" s="73">
        <v>6.69</v>
      </c>
      <c r="F14" s="61">
        <f t="shared" si="0"/>
        <v>65800</v>
      </c>
      <c r="G14" s="61">
        <f t="shared" si="1"/>
        <v>57817</v>
      </c>
      <c r="H14" s="61">
        <f t="shared" si="2"/>
        <v>121089</v>
      </c>
      <c r="I14" s="61">
        <f t="shared" si="3"/>
        <v>244706</v>
      </c>
      <c r="J14" s="61">
        <f>710*78</f>
        <v>55380</v>
      </c>
    </row>
    <row r="15" spans="2:10" ht="57" customHeight="1" x14ac:dyDescent="0.2">
      <c r="B15" s="31" t="s">
        <v>643</v>
      </c>
      <c r="C15" s="73">
        <v>3</v>
      </c>
      <c r="D15" s="73">
        <v>4.1399999999999997</v>
      </c>
      <c r="E15" s="73">
        <v>8.11</v>
      </c>
      <c r="F15" s="61">
        <f t="shared" si="0"/>
        <v>98700</v>
      </c>
      <c r="G15" s="61">
        <f t="shared" si="1"/>
        <v>74106</v>
      </c>
      <c r="H15" s="61">
        <f t="shared" si="2"/>
        <v>146791</v>
      </c>
      <c r="I15" s="61">
        <f t="shared" si="3"/>
        <v>319597</v>
      </c>
      <c r="J15" s="61">
        <f>710*104</f>
        <v>73840</v>
      </c>
    </row>
    <row r="16" spans="2:10" ht="21" x14ac:dyDescent="0.2">
      <c r="B16" s="31" t="s">
        <v>644</v>
      </c>
      <c r="C16" s="73">
        <v>3.5</v>
      </c>
      <c r="D16" s="73">
        <v>5.47</v>
      </c>
      <c r="E16" s="73">
        <v>9.1300000000000008</v>
      </c>
      <c r="F16" s="61">
        <f t="shared" si="0"/>
        <v>115150</v>
      </c>
      <c r="G16" s="61">
        <f t="shared" si="1"/>
        <v>97913</v>
      </c>
      <c r="H16" s="61">
        <f t="shared" si="2"/>
        <v>165253</v>
      </c>
      <c r="I16" s="61">
        <f t="shared" si="3"/>
        <v>378316</v>
      </c>
      <c r="J16" s="61">
        <f>710*126</f>
        <v>89460</v>
      </c>
    </row>
    <row r="17" spans="2:10" ht="21" x14ac:dyDescent="0.2">
      <c r="B17" s="31" t="s">
        <v>645</v>
      </c>
      <c r="C17" s="73">
        <v>4</v>
      </c>
      <c r="D17" s="73">
        <v>5.71</v>
      </c>
      <c r="E17" s="73">
        <v>10.17</v>
      </c>
      <c r="F17" s="61">
        <f t="shared" si="0"/>
        <v>131600</v>
      </c>
      <c r="G17" s="61">
        <f t="shared" si="1"/>
        <v>102209</v>
      </c>
      <c r="H17" s="61">
        <f t="shared" si="2"/>
        <v>184077</v>
      </c>
      <c r="I17" s="61">
        <f t="shared" si="3"/>
        <v>417886</v>
      </c>
      <c r="J17" s="61">
        <v>0</v>
      </c>
    </row>
    <row r="18" spans="2:10" ht="21" x14ac:dyDescent="0.2">
      <c r="B18" s="82" t="s">
        <v>646</v>
      </c>
      <c r="C18" s="64">
        <v>2</v>
      </c>
      <c r="D18" s="64">
        <v>3.23</v>
      </c>
      <c r="E18" s="64">
        <v>6.69</v>
      </c>
      <c r="F18" s="66">
        <f t="shared" si="0"/>
        <v>65800</v>
      </c>
      <c r="G18" s="66">
        <f t="shared" si="1"/>
        <v>57817</v>
      </c>
      <c r="H18" s="66">
        <f t="shared" si="2"/>
        <v>121089</v>
      </c>
      <c r="I18" s="66">
        <f t="shared" si="3"/>
        <v>244706</v>
      </c>
      <c r="J18" s="66">
        <f>710*78</f>
        <v>55380</v>
      </c>
    </row>
    <row r="19" spans="2:10" ht="21" x14ac:dyDescent="0.2">
      <c r="B19" s="82" t="s">
        <v>647</v>
      </c>
      <c r="C19" s="64">
        <v>4</v>
      </c>
      <c r="D19" s="64">
        <v>4.1399999999999997</v>
      </c>
      <c r="E19" s="64">
        <v>8.11</v>
      </c>
      <c r="F19" s="66">
        <f t="shared" si="0"/>
        <v>131600</v>
      </c>
      <c r="G19" s="66">
        <f t="shared" si="1"/>
        <v>74106</v>
      </c>
      <c r="H19" s="66">
        <f t="shared" si="2"/>
        <v>146791</v>
      </c>
      <c r="I19" s="66">
        <f t="shared" si="3"/>
        <v>352497</v>
      </c>
      <c r="J19" s="66">
        <f>710*104</f>
        <v>73840</v>
      </c>
    </row>
    <row r="20" spans="2:10" ht="21" x14ac:dyDescent="0.2">
      <c r="B20" s="82" t="s">
        <v>648</v>
      </c>
      <c r="C20" s="64">
        <v>5.4</v>
      </c>
      <c r="D20" s="64">
        <v>5.47</v>
      </c>
      <c r="E20" s="64">
        <v>9.1300000000000008</v>
      </c>
      <c r="F20" s="66">
        <f t="shared" si="0"/>
        <v>177660</v>
      </c>
      <c r="G20" s="66">
        <f t="shared" si="1"/>
        <v>97913</v>
      </c>
      <c r="H20" s="66">
        <f t="shared" si="2"/>
        <v>165253</v>
      </c>
      <c r="I20" s="66">
        <f t="shared" si="3"/>
        <v>440826</v>
      </c>
      <c r="J20" s="66">
        <f>710*126</f>
        <v>89460</v>
      </c>
    </row>
    <row r="21" spans="2:10" ht="21" x14ac:dyDescent="0.2">
      <c r="B21" s="82" t="s">
        <v>649</v>
      </c>
      <c r="C21" s="64">
        <v>5.7</v>
      </c>
      <c r="D21" s="64">
        <v>5.71</v>
      </c>
      <c r="E21" s="64">
        <v>10.17</v>
      </c>
      <c r="F21" s="66">
        <f t="shared" si="0"/>
        <v>187530</v>
      </c>
      <c r="G21" s="66">
        <f t="shared" si="1"/>
        <v>102209</v>
      </c>
      <c r="H21" s="66">
        <f t="shared" si="2"/>
        <v>184077</v>
      </c>
      <c r="I21" s="66">
        <f t="shared" si="3"/>
        <v>473816</v>
      </c>
      <c r="J21" s="66"/>
    </row>
    <row r="22" spans="2:10" ht="21" x14ac:dyDescent="0.2">
      <c r="B22" s="32" t="s">
        <v>650</v>
      </c>
      <c r="C22" s="71">
        <v>3</v>
      </c>
      <c r="D22" s="71">
        <v>2.73</v>
      </c>
      <c r="E22" s="71">
        <v>9.9700000000000006</v>
      </c>
      <c r="F22" s="59">
        <f t="shared" si="0"/>
        <v>98700</v>
      </c>
      <c r="G22" s="59">
        <f t="shared" si="1"/>
        <v>48867</v>
      </c>
      <c r="H22" s="59">
        <f t="shared" si="2"/>
        <v>180457</v>
      </c>
      <c r="I22" s="59">
        <f t="shared" si="3"/>
        <v>328024</v>
      </c>
      <c r="J22" s="59">
        <f>80*710</f>
        <v>56800</v>
      </c>
    </row>
    <row r="23" spans="2:10" ht="21" x14ac:dyDescent="0.2">
      <c r="B23" s="34" t="s">
        <v>651</v>
      </c>
      <c r="C23" s="76">
        <v>0.6</v>
      </c>
      <c r="D23" s="76">
        <v>2.3199999999999998</v>
      </c>
      <c r="E23" s="76">
        <v>3</v>
      </c>
      <c r="F23" s="63">
        <f t="shared" si="0"/>
        <v>19740</v>
      </c>
      <c r="G23" s="63">
        <f t="shared" si="1"/>
        <v>41528</v>
      </c>
      <c r="H23" s="63">
        <f t="shared" si="2"/>
        <v>54300</v>
      </c>
      <c r="I23" s="63">
        <f t="shared" si="3"/>
        <v>115568</v>
      </c>
      <c r="J23" s="63">
        <f>710*20</f>
        <v>14200</v>
      </c>
    </row>
    <row r="24" spans="2:10" ht="39" x14ac:dyDescent="0.2">
      <c r="B24" s="78" t="s">
        <v>656</v>
      </c>
      <c r="C24" s="79">
        <v>10.199999999999999</v>
      </c>
      <c r="D24" s="79">
        <v>3.15</v>
      </c>
      <c r="E24" s="79">
        <v>9.9700000000000006</v>
      </c>
      <c r="F24" s="80">
        <f>C24*C3</f>
        <v>335580</v>
      </c>
      <c r="G24" s="80">
        <f>D24*D3</f>
        <v>56385</v>
      </c>
      <c r="H24" s="80">
        <f>E24*E3</f>
        <v>180457</v>
      </c>
      <c r="I24" s="80">
        <f t="shared" si="3"/>
        <v>572422</v>
      </c>
      <c r="J24" s="81"/>
    </row>
    <row r="25" spans="2:10" ht="39" x14ac:dyDescent="0.2">
      <c r="B25" s="78" t="s">
        <v>657</v>
      </c>
      <c r="C25" s="79">
        <v>11.5</v>
      </c>
      <c r="D25" s="79">
        <v>3.81</v>
      </c>
      <c r="E25" s="79">
        <v>11.19</v>
      </c>
      <c r="F25" s="80">
        <f>C25*C3</f>
        <v>378350</v>
      </c>
      <c r="G25" s="80">
        <f>D25*D3</f>
        <v>68199</v>
      </c>
      <c r="H25" s="80">
        <f>E25*E3</f>
        <v>202539</v>
      </c>
      <c r="I25" s="80">
        <f t="shared" si="3"/>
        <v>649088</v>
      </c>
      <c r="J25" s="81"/>
    </row>
    <row r="26" spans="2:10" ht="39" x14ac:dyDescent="0.2">
      <c r="B26" s="78" t="s">
        <v>658</v>
      </c>
      <c r="C26" s="79">
        <v>14</v>
      </c>
      <c r="D26" s="79">
        <v>4.51</v>
      </c>
      <c r="E26" s="79">
        <v>13.61</v>
      </c>
      <c r="F26" s="80">
        <f>C26*C3</f>
        <v>460600</v>
      </c>
      <c r="G26" s="80">
        <f>D26*D3</f>
        <v>80729</v>
      </c>
      <c r="H26" s="80">
        <f>E26*E3</f>
        <v>246341</v>
      </c>
      <c r="I26" s="80">
        <f t="shared" si="3"/>
        <v>787670</v>
      </c>
      <c r="J26" s="81"/>
    </row>
    <row r="27" spans="2:10" ht="14.25" x14ac:dyDescent="0.2">
      <c r="B27" s="1"/>
      <c r="C27" s="1"/>
      <c r="D27" s="1"/>
      <c r="E27" s="1"/>
      <c r="I27" s="1"/>
    </row>
    <row r="28" spans="2:10" ht="14.25" x14ac:dyDescent="0.2">
      <c r="B28" s="1"/>
      <c r="C28" s="1"/>
      <c r="D28" s="1"/>
      <c r="E28" s="1"/>
      <c r="I28" s="1"/>
    </row>
    <row r="29" spans="2:10" ht="14.25" x14ac:dyDescent="0.2">
      <c r="B29" s="1"/>
      <c r="C29" s="1"/>
      <c r="D29" s="1"/>
      <c r="E29" s="1"/>
      <c r="I29" s="1"/>
    </row>
    <row r="30" spans="2:10" ht="14.25" x14ac:dyDescent="0.2">
      <c r="B30" s="1"/>
      <c r="C30" s="1"/>
      <c r="D30" s="1"/>
      <c r="E30" s="1"/>
      <c r="I30" s="1"/>
    </row>
    <row r="31" spans="2:10" ht="14.25" x14ac:dyDescent="0.2">
      <c r="B31" s="1"/>
      <c r="C31" s="1"/>
      <c r="D31" s="1"/>
      <c r="E31" s="1"/>
      <c r="I31" s="1"/>
    </row>
    <row r="32" spans="2:10" ht="14.25" x14ac:dyDescent="0.2">
      <c r="B32" s="1"/>
      <c r="C32" s="1"/>
      <c r="D32" s="1"/>
      <c r="E32" s="1"/>
      <c r="I32" s="1"/>
    </row>
    <row r="33" spans="2:9" ht="14.25" x14ac:dyDescent="0.2">
      <c r="B33" s="1"/>
      <c r="C33" s="1"/>
      <c r="D33" s="1"/>
      <c r="E33" s="1"/>
      <c r="I33" s="1"/>
    </row>
    <row r="34" spans="2:9" ht="14.25" x14ac:dyDescent="0.2">
      <c r="B34" s="1"/>
      <c r="C34" s="1"/>
      <c r="D34" s="1"/>
      <c r="E34" s="1"/>
      <c r="I34" s="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4"/>
  <sheetViews>
    <sheetView rightToLeft="1" workbookViewId="0">
      <selection activeCell="K1" sqref="K1:K1048576"/>
    </sheetView>
  </sheetViews>
  <sheetFormatPr defaultColWidth="9.125" defaultRowHeight="18" x14ac:dyDescent="0.45"/>
  <cols>
    <col min="1" max="1" width="0.375" style="1" customWidth="1"/>
    <col min="2" max="2" width="29.25" style="5" customWidth="1"/>
    <col min="3" max="3" width="9" style="13" customWidth="1"/>
    <col min="4" max="4" width="10.125" style="13" customWidth="1"/>
    <col min="5" max="5" width="9.625" style="13" customWidth="1"/>
    <col min="6" max="6" width="10.625" style="1" customWidth="1"/>
    <col min="7" max="7" width="7.75" style="1" customWidth="1"/>
    <col min="8" max="8" width="9.125" style="1" customWidth="1"/>
    <col min="9" max="9" width="8.5" style="23" customWidth="1"/>
    <col min="10" max="10" width="8.5" style="1" customWidth="1"/>
    <col min="11" max="16384" width="9.125" style="1"/>
  </cols>
  <sheetData>
    <row r="1" spans="2:10" customFormat="1" ht="27" customHeight="1" x14ac:dyDescent="0.5">
      <c r="B1" s="93" t="s">
        <v>655</v>
      </c>
      <c r="C1" s="93"/>
      <c r="D1" s="93"/>
      <c r="E1" s="93"/>
      <c r="F1" s="22"/>
      <c r="G1" s="22"/>
      <c r="H1" s="24"/>
      <c r="I1" s="25"/>
    </row>
    <row r="2" spans="2:10" customFormat="1" ht="33" customHeight="1" x14ac:dyDescent="0.2">
      <c r="B2" s="8"/>
      <c r="C2" s="26" t="s">
        <v>629</v>
      </c>
      <c r="D2" s="26" t="s">
        <v>630</v>
      </c>
      <c r="E2" s="26" t="s">
        <v>631</v>
      </c>
      <c r="F2" s="26" t="s">
        <v>629</v>
      </c>
      <c r="G2" s="26" t="s">
        <v>630</v>
      </c>
      <c r="H2" s="26" t="s">
        <v>631</v>
      </c>
      <c r="I2" s="35" t="s">
        <v>652</v>
      </c>
      <c r="J2" s="35" t="s">
        <v>653</v>
      </c>
    </row>
    <row r="3" spans="2:10" ht="20.25" x14ac:dyDescent="0.2">
      <c r="B3" s="77" t="s">
        <v>2</v>
      </c>
      <c r="C3" s="37">
        <v>32900</v>
      </c>
      <c r="D3" s="37">
        <v>45500</v>
      </c>
      <c r="E3" s="37">
        <v>18100</v>
      </c>
      <c r="F3" s="37">
        <v>32900</v>
      </c>
      <c r="G3" s="37">
        <v>17900</v>
      </c>
      <c r="H3" s="37">
        <v>18100</v>
      </c>
      <c r="I3" s="38"/>
      <c r="J3" s="66"/>
    </row>
    <row r="4" spans="2:10" ht="19.5" x14ac:dyDescent="0.2">
      <c r="B4" s="29" t="s">
        <v>632</v>
      </c>
      <c r="C4" s="40"/>
      <c r="D4" s="40"/>
      <c r="E4" s="40"/>
      <c r="F4" s="41"/>
      <c r="G4" s="41"/>
      <c r="H4" s="41"/>
      <c r="I4" s="42">
        <v>52700</v>
      </c>
      <c r="J4" s="57">
        <v>14900</v>
      </c>
    </row>
    <row r="5" spans="2:10" ht="19.5" x14ac:dyDescent="0.2">
      <c r="B5" s="30" t="s">
        <v>633</v>
      </c>
      <c r="C5" s="43">
        <v>0.86</v>
      </c>
      <c r="D5" s="43">
        <v>0.39</v>
      </c>
      <c r="E5" s="43">
        <v>0.47</v>
      </c>
      <c r="F5" s="44">
        <f>C5*C3</f>
        <v>28294</v>
      </c>
      <c r="G5" s="44">
        <f>D5*D3</f>
        <v>17745</v>
      </c>
      <c r="H5" s="44">
        <f>E5*E3</f>
        <v>8507</v>
      </c>
      <c r="I5" s="45">
        <f>H5+G5+F5</f>
        <v>54546</v>
      </c>
      <c r="J5" s="58">
        <v>17500</v>
      </c>
    </row>
    <row r="6" spans="2:10" ht="19.5" x14ac:dyDescent="0.2">
      <c r="B6" s="32" t="s">
        <v>634</v>
      </c>
      <c r="C6" s="46">
        <v>2</v>
      </c>
      <c r="D6" s="46">
        <v>1.85</v>
      </c>
      <c r="E6" s="46">
        <v>2.42</v>
      </c>
      <c r="F6" s="47">
        <f t="shared" ref="F6:F23" si="0">C6*$C$3</f>
        <v>65800</v>
      </c>
      <c r="G6" s="47">
        <f t="shared" ref="G6:G23" si="1">D6*$D$3</f>
        <v>84175</v>
      </c>
      <c r="H6" s="47">
        <f t="shared" ref="H6:H23" si="2">E6*$E$3</f>
        <v>43802</v>
      </c>
      <c r="I6" s="47">
        <f t="shared" ref="I6:I26" si="3">H6+G6+F6</f>
        <v>193777</v>
      </c>
      <c r="J6" s="59">
        <f>41*710</f>
        <v>29110</v>
      </c>
    </row>
    <row r="7" spans="2:10" ht="19.5" x14ac:dyDescent="0.2">
      <c r="B7" s="32" t="s">
        <v>635</v>
      </c>
      <c r="C7" s="46">
        <v>2.2000000000000002</v>
      </c>
      <c r="D7" s="46">
        <v>2.1</v>
      </c>
      <c r="E7" s="46">
        <v>1.99</v>
      </c>
      <c r="F7" s="47">
        <f t="shared" si="0"/>
        <v>72380</v>
      </c>
      <c r="G7" s="47">
        <f t="shared" si="1"/>
        <v>95550</v>
      </c>
      <c r="H7" s="47">
        <f t="shared" si="2"/>
        <v>36019</v>
      </c>
      <c r="I7" s="47">
        <f t="shared" si="3"/>
        <v>203949</v>
      </c>
      <c r="J7" s="59">
        <f>710*45</f>
        <v>31950</v>
      </c>
    </row>
    <row r="8" spans="2:10" ht="19.5" x14ac:dyDescent="0.2">
      <c r="B8" s="33" t="s">
        <v>637</v>
      </c>
      <c r="C8" s="48">
        <v>9</v>
      </c>
      <c r="D8" s="48">
        <v>5</v>
      </c>
      <c r="E8" s="48">
        <v>4.5999999999999996</v>
      </c>
      <c r="F8" s="49">
        <f t="shared" si="0"/>
        <v>296100</v>
      </c>
      <c r="G8" s="49">
        <f t="shared" si="1"/>
        <v>227500</v>
      </c>
      <c r="H8" s="49">
        <f t="shared" si="2"/>
        <v>83260</v>
      </c>
      <c r="I8" s="49">
        <f t="shared" si="3"/>
        <v>606860</v>
      </c>
      <c r="J8" s="60">
        <f>76*710</f>
        <v>53960</v>
      </c>
    </row>
    <row r="9" spans="2:10" ht="19.5" x14ac:dyDescent="0.2">
      <c r="B9" s="31" t="s">
        <v>636</v>
      </c>
      <c r="C9" s="50">
        <v>0.8</v>
      </c>
      <c r="D9" s="50">
        <v>1.58</v>
      </c>
      <c r="E9" s="56">
        <v>6.69</v>
      </c>
      <c r="F9" s="51">
        <f t="shared" si="0"/>
        <v>26320</v>
      </c>
      <c r="G9" s="51">
        <f t="shared" si="1"/>
        <v>71890</v>
      </c>
      <c r="H9" s="51">
        <f t="shared" si="2"/>
        <v>121089</v>
      </c>
      <c r="I9" s="51">
        <f t="shared" si="3"/>
        <v>219299</v>
      </c>
      <c r="J9" s="61">
        <f>44*710</f>
        <v>31240</v>
      </c>
    </row>
    <row r="10" spans="2:10" ht="31.5" x14ac:dyDescent="0.2">
      <c r="B10" s="28" t="s">
        <v>638</v>
      </c>
      <c r="C10" s="52">
        <v>2</v>
      </c>
      <c r="D10" s="52">
        <v>2.98</v>
      </c>
      <c r="E10" s="52">
        <v>4.55</v>
      </c>
      <c r="F10" s="53">
        <f t="shared" si="0"/>
        <v>65800</v>
      </c>
      <c r="G10" s="53">
        <f t="shared" si="1"/>
        <v>135590</v>
      </c>
      <c r="H10" s="53">
        <f t="shared" si="2"/>
        <v>82355</v>
      </c>
      <c r="I10" s="53">
        <f t="shared" si="3"/>
        <v>283745</v>
      </c>
      <c r="J10" s="62">
        <f>710*71</f>
        <v>50410</v>
      </c>
    </row>
    <row r="11" spans="2:10" ht="31.5" x14ac:dyDescent="0.2">
      <c r="B11" s="28" t="s">
        <v>640</v>
      </c>
      <c r="C11" s="52">
        <v>2.2000000000000002</v>
      </c>
      <c r="D11" s="52">
        <v>3.89</v>
      </c>
      <c r="E11" s="52">
        <v>5.74</v>
      </c>
      <c r="F11" s="53">
        <f t="shared" si="0"/>
        <v>72380</v>
      </c>
      <c r="G11" s="53">
        <f t="shared" si="1"/>
        <v>176995</v>
      </c>
      <c r="H11" s="53">
        <f t="shared" si="2"/>
        <v>103894</v>
      </c>
      <c r="I11" s="53">
        <f t="shared" si="3"/>
        <v>353269</v>
      </c>
      <c r="J11" s="62">
        <f>710*97</f>
        <v>68870</v>
      </c>
    </row>
    <row r="12" spans="2:10" ht="31.5" x14ac:dyDescent="0.2">
      <c r="B12" s="28" t="s">
        <v>639</v>
      </c>
      <c r="C12" s="52">
        <v>2.7</v>
      </c>
      <c r="D12" s="52">
        <v>4.97</v>
      </c>
      <c r="E12" s="52">
        <v>8.02</v>
      </c>
      <c r="F12" s="53">
        <f t="shared" si="0"/>
        <v>88830</v>
      </c>
      <c r="G12" s="53">
        <f t="shared" si="1"/>
        <v>226135</v>
      </c>
      <c r="H12" s="53">
        <f t="shared" si="2"/>
        <v>145162</v>
      </c>
      <c r="I12" s="53">
        <f t="shared" si="3"/>
        <v>460127</v>
      </c>
      <c r="J12" s="62">
        <f>710*108</f>
        <v>76680</v>
      </c>
    </row>
    <row r="13" spans="2:10" ht="36" customHeight="1" x14ac:dyDescent="0.2">
      <c r="B13" s="28" t="s">
        <v>641</v>
      </c>
      <c r="C13" s="52">
        <v>3.3</v>
      </c>
      <c r="D13" s="52">
        <v>5.22</v>
      </c>
      <c r="E13" s="52">
        <v>9.76</v>
      </c>
      <c r="F13" s="53">
        <f t="shared" si="0"/>
        <v>108570</v>
      </c>
      <c r="G13" s="53">
        <f t="shared" si="1"/>
        <v>237510</v>
      </c>
      <c r="H13" s="53">
        <f t="shared" si="2"/>
        <v>176656</v>
      </c>
      <c r="I13" s="53">
        <f t="shared" si="3"/>
        <v>522736</v>
      </c>
      <c r="J13" s="62">
        <v>0</v>
      </c>
    </row>
    <row r="14" spans="2:10" ht="19.5" x14ac:dyDescent="0.2">
      <c r="B14" s="31" t="s">
        <v>642</v>
      </c>
      <c r="C14" s="50">
        <v>2</v>
      </c>
      <c r="D14" s="50">
        <v>3.23</v>
      </c>
      <c r="E14" s="50">
        <v>6.69</v>
      </c>
      <c r="F14" s="51">
        <f t="shared" si="0"/>
        <v>65800</v>
      </c>
      <c r="G14" s="51">
        <f t="shared" si="1"/>
        <v>146965</v>
      </c>
      <c r="H14" s="51">
        <f t="shared" si="2"/>
        <v>121089</v>
      </c>
      <c r="I14" s="51">
        <f t="shared" si="3"/>
        <v>333854</v>
      </c>
      <c r="J14" s="61">
        <f>710*78</f>
        <v>55380</v>
      </c>
    </row>
    <row r="15" spans="2:10" ht="19.5" x14ac:dyDescent="0.2">
      <c r="B15" s="31" t="s">
        <v>643</v>
      </c>
      <c r="C15" s="50">
        <v>3</v>
      </c>
      <c r="D15" s="50">
        <v>4.1399999999999997</v>
      </c>
      <c r="E15" s="50">
        <v>8.11</v>
      </c>
      <c r="F15" s="51">
        <f t="shared" si="0"/>
        <v>98700</v>
      </c>
      <c r="G15" s="51">
        <f t="shared" si="1"/>
        <v>188370</v>
      </c>
      <c r="H15" s="51">
        <f t="shared" si="2"/>
        <v>146791</v>
      </c>
      <c r="I15" s="51">
        <f t="shared" si="3"/>
        <v>433861</v>
      </c>
      <c r="J15" s="61">
        <f>710*104</f>
        <v>73840</v>
      </c>
    </row>
    <row r="16" spans="2:10" ht="19.5" x14ac:dyDescent="0.2">
      <c r="B16" s="31" t="s">
        <v>644</v>
      </c>
      <c r="C16" s="50">
        <v>3.5</v>
      </c>
      <c r="D16" s="50">
        <v>5.47</v>
      </c>
      <c r="E16" s="50">
        <v>9.1300000000000008</v>
      </c>
      <c r="F16" s="51">
        <f t="shared" si="0"/>
        <v>115150</v>
      </c>
      <c r="G16" s="51">
        <f t="shared" si="1"/>
        <v>248885</v>
      </c>
      <c r="H16" s="51">
        <f t="shared" si="2"/>
        <v>165253</v>
      </c>
      <c r="I16" s="51">
        <f t="shared" si="3"/>
        <v>529288</v>
      </c>
      <c r="J16" s="61">
        <f>710*126</f>
        <v>89460</v>
      </c>
    </row>
    <row r="17" spans="2:12" ht="19.5" x14ac:dyDescent="0.2">
      <c r="B17" s="31" t="s">
        <v>645</v>
      </c>
      <c r="C17" s="50">
        <v>4</v>
      </c>
      <c r="D17" s="50">
        <v>5.71</v>
      </c>
      <c r="E17" s="50">
        <v>10.17</v>
      </c>
      <c r="F17" s="51">
        <f t="shared" si="0"/>
        <v>131600</v>
      </c>
      <c r="G17" s="51">
        <f t="shared" si="1"/>
        <v>259805</v>
      </c>
      <c r="H17" s="51">
        <f t="shared" si="2"/>
        <v>184077</v>
      </c>
      <c r="I17" s="51">
        <f t="shared" si="3"/>
        <v>575482</v>
      </c>
      <c r="J17" s="61">
        <v>0</v>
      </c>
    </row>
    <row r="18" spans="2:12" ht="19.5" x14ac:dyDescent="0.2">
      <c r="B18" s="82" t="s">
        <v>646</v>
      </c>
      <c r="C18" s="37">
        <v>2</v>
      </c>
      <c r="D18" s="37">
        <v>3.23</v>
      </c>
      <c r="E18" s="37">
        <v>6.69</v>
      </c>
      <c r="F18" s="39">
        <f t="shared" si="0"/>
        <v>65800</v>
      </c>
      <c r="G18" s="39">
        <f t="shared" si="1"/>
        <v>146965</v>
      </c>
      <c r="H18" s="39">
        <f t="shared" si="2"/>
        <v>121089</v>
      </c>
      <c r="I18" s="39">
        <f t="shared" si="3"/>
        <v>333854</v>
      </c>
      <c r="J18" s="66">
        <f>710*78</f>
        <v>55380</v>
      </c>
    </row>
    <row r="19" spans="2:12" ht="19.5" x14ac:dyDescent="0.2">
      <c r="B19" s="82" t="s">
        <v>647</v>
      </c>
      <c r="C19" s="37">
        <v>4</v>
      </c>
      <c r="D19" s="37">
        <v>4.1399999999999997</v>
      </c>
      <c r="E19" s="37">
        <v>8.11</v>
      </c>
      <c r="F19" s="39">
        <f t="shared" si="0"/>
        <v>131600</v>
      </c>
      <c r="G19" s="39">
        <f t="shared" si="1"/>
        <v>188370</v>
      </c>
      <c r="H19" s="39">
        <f t="shared" si="2"/>
        <v>146791</v>
      </c>
      <c r="I19" s="39">
        <f t="shared" si="3"/>
        <v>466761</v>
      </c>
      <c r="J19" s="66">
        <f>710*104</f>
        <v>73840</v>
      </c>
    </row>
    <row r="20" spans="2:12" ht="19.5" x14ac:dyDescent="0.2">
      <c r="B20" s="82" t="s">
        <v>648</v>
      </c>
      <c r="C20" s="37">
        <v>5.4</v>
      </c>
      <c r="D20" s="37">
        <v>5.47</v>
      </c>
      <c r="E20" s="37">
        <v>9.1300000000000008</v>
      </c>
      <c r="F20" s="39">
        <f t="shared" si="0"/>
        <v>177660</v>
      </c>
      <c r="G20" s="39">
        <f t="shared" si="1"/>
        <v>248885</v>
      </c>
      <c r="H20" s="39">
        <f t="shared" si="2"/>
        <v>165253</v>
      </c>
      <c r="I20" s="39">
        <f t="shared" si="3"/>
        <v>591798</v>
      </c>
      <c r="J20" s="66">
        <f>710*126</f>
        <v>89460</v>
      </c>
    </row>
    <row r="21" spans="2:12" ht="19.5" x14ac:dyDescent="0.2">
      <c r="B21" s="82" t="s">
        <v>649</v>
      </c>
      <c r="C21" s="37">
        <v>5.7</v>
      </c>
      <c r="D21" s="37">
        <v>5.71</v>
      </c>
      <c r="E21" s="37">
        <v>10.17</v>
      </c>
      <c r="F21" s="39">
        <f t="shared" si="0"/>
        <v>187530</v>
      </c>
      <c r="G21" s="39">
        <f t="shared" si="1"/>
        <v>259805</v>
      </c>
      <c r="H21" s="39">
        <f t="shared" si="2"/>
        <v>184077</v>
      </c>
      <c r="I21" s="39">
        <f t="shared" si="3"/>
        <v>631412</v>
      </c>
      <c r="J21" s="66"/>
    </row>
    <row r="22" spans="2:12" ht="19.5" x14ac:dyDescent="0.2">
      <c r="B22" s="32" t="s">
        <v>650</v>
      </c>
      <c r="C22" s="46">
        <v>3</v>
      </c>
      <c r="D22" s="46">
        <v>2.73</v>
      </c>
      <c r="E22" s="46">
        <v>9.9700000000000006</v>
      </c>
      <c r="F22" s="47">
        <f t="shared" si="0"/>
        <v>98700</v>
      </c>
      <c r="G22" s="47">
        <f t="shared" si="1"/>
        <v>124215</v>
      </c>
      <c r="H22" s="47">
        <f t="shared" si="2"/>
        <v>180457</v>
      </c>
      <c r="I22" s="47">
        <f t="shared" si="3"/>
        <v>403372</v>
      </c>
      <c r="J22" s="59">
        <f>80*710</f>
        <v>56800</v>
      </c>
      <c r="L22" s="27"/>
    </row>
    <row r="23" spans="2:12" ht="19.5" x14ac:dyDescent="0.2">
      <c r="B23" s="34" t="s">
        <v>651</v>
      </c>
      <c r="C23" s="54">
        <v>0.6</v>
      </c>
      <c r="D23" s="54">
        <v>2.3199999999999998</v>
      </c>
      <c r="E23" s="54">
        <v>3</v>
      </c>
      <c r="F23" s="55">
        <f t="shared" si="0"/>
        <v>19740</v>
      </c>
      <c r="G23" s="55">
        <f t="shared" si="1"/>
        <v>105560</v>
      </c>
      <c r="H23" s="55">
        <f t="shared" si="2"/>
        <v>54300</v>
      </c>
      <c r="I23" s="55">
        <f t="shared" si="3"/>
        <v>179600</v>
      </c>
      <c r="J23" s="63">
        <f>710*20</f>
        <v>14200</v>
      </c>
    </row>
    <row r="24" spans="2:12" ht="39" x14ac:dyDescent="0.2">
      <c r="B24" s="78" t="s">
        <v>656</v>
      </c>
      <c r="C24" s="79">
        <v>10.199999999999999</v>
      </c>
      <c r="D24" s="79">
        <v>3.15</v>
      </c>
      <c r="E24" s="79">
        <v>9.9700000000000006</v>
      </c>
      <c r="F24" s="80">
        <f>C24*C3</f>
        <v>335580</v>
      </c>
      <c r="G24" s="80">
        <f>D24*D3</f>
        <v>143325</v>
      </c>
      <c r="H24" s="80">
        <f>E24*E3</f>
        <v>180457</v>
      </c>
      <c r="I24" s="80">
        <f t="shared" si="3"/>
        <v>659362</v>
      </c>
      <c r="J24" s="81"/>
    </row>
    <row r="25" spans="2:12" ht="39" x14ac:dyDescent="0.2">
      <c r="B25" s="78" t="s">
        <v>657</v>
      </c>
      <c r="C25" s="79">
        <v>11.5</v>
      </c>
      <c r="D25" s="79">
        <v>3.81</v>
      </c>
      <c r="E25" s="79">
        <v>11.19</v>
      </c>
      <c r="F25" s="80">
        <f>C25*C3</f>
        <v>378350</v>
      </c>
      <c r="G25" s="80">
        <f>D25*D3</f>
        <v>173355</v>
      </c>
      <c r="H25" s="80">
        <f>E25*E3</f>
        <v>202539</v>
      </c>
      <c r="I25" s="80">
        <f t="shared" si="3"/>
        <v>754244</v>
      </c>
      <c r="J25" s="81"/>
    </row>
    <row r="26" spans="2:12" ht="39" x14ac:dyDescent="0.2">
      <c r="B26" s="78" t="s">
        <v>658</v>
      </c>
      <c r="C26" s="79">
        <v>14</v>
      </c>
      <c r="D26" s="79">
        <v>4.51</v>
      </c>
      <c r="E26" s="79">
        <v>13.61</v>
      </c>
      <c r="F26" s="80">
        <f>C26*C3</f>
        <v>460600</v>
      </c>
      <c r="G26" s="80">
        <f>D26*D3</f>
        <v>205205</v>
      </c>
      <c r="H26" s="80">
        <f>E26*E3</f>
        <v>246341</v>
      </c>
      <c r="I26" s="80">
        <f t="shared" si="3"/>
        <v>912146</v>
      </c>
      <c r="J26" s="81"/>
    </row>
    <row r="27" spans="2:12" ht="14.25" x14ac:dyDescent="0.2">
      <c r="B27" s="1"/>
      <c r="C27" s="1"/>
      <c r="D27" s="1"/>
      <c r="E27" s="1"/>
      <c r="I27" s="1"/>
    </row>
    <row r="28" spans="2:12" ht="14.25" x14ac:dyDescent="0.2">
      <c r="B28" s="1"/>
      <c r="C28" s="1"/>
      <c r="D28" s="1"/>
      <c r="E28" s="1"/>
      <c r="I28" s="1"/>
    </row>
    <row r="29" spans="2:12" ht="14.25" x14ac:dyDescent="0.2">
      <c r="B29" s="1"/>
      <c r="C29" s="1"/>
      <c r="D29" s="1"/>
      <c r="E29" s="1"/>
      <c r="I29" s="1"/>
    </row>
    <row r="30" spans="2:12" ht="14.25" x14ac:dyDescent="0.2">
      <c r="B30" s="1"/>
      <c r="C30" s="1"/>
      <c r="D30" s="1"/>
      <c r="E30" s="1"/>
      <c r="I30" s="1"/>
    </row>
    <row r="31" spans="2:12" ht="14.25" x14ac:dyDescent="0.2">
      <c r="B31" s="1"/>
      <c r="C31" s="1"/>
      <c r="D31" s="1"/>
      <c r="E31" s="1"/>
      <c r="I31" s="1"/>
    </row>
    <row r="32" spans="2:12" ht="14.25" x14ac:dyDescent="0.2">
      <c r="B32" s="1"/>
      <c r="C32" s="1"/>
      <c r="D32" s="1"/>
      <c r="E32" s="1"/>
      <c r="I32" s="1"/>
    </row>
    <row r="33" spans="2:9" ht="14.25" x14ac:dyDescent="0.2">
      <c r="B33" s="1"/>
      <c r="C33" s="1"/>
      <c r="D33" s="1"/>
      <c r="E33" s="1"/>
      <c r="I33" s="1"/>
    </row>
    <row r="34" spans="2:9" ht="14.25" x14ac:dyDescent="0.2">
      <c r="B34" s="1"/>
      <c r="C34" s="1"/>
      <c r="D34" s="1"/>
      <c r="E34" s="1"/>
      <c r="I34" s="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4"/>
  <sheetViews>
    <sheetView rightToLeft="1" workbookViewId="0">
      <selection activeCell="K1" sqref="K1:K1048576"/>
    </sheetView>
  </sheetViews>
  <sheetFormatPr defaultColWidth="9.125" defaultRowHeight="18" x14ac:dyDescent="0.45"/>
  <cols>
    <col min="1" max="1" width="0.375" style="1" customWidth="1"/>
    <col min="2" max="2" width="29.25" style="5" customWidth="1"/>
    <col min="3" max="3" width="9" style="13" customWidth="1"/>
    <col min="4" max="4" width="10.125" style="13" customWidth="1"/>
    <col min="5" max="5" width="9.625" style="13" customWidth="1"/>
    <col min="6" max="6" width="10.625" style="1" customWidth="1"/>
    <col min="7" max="7" width="7.75" style="1" customWidth="1"/>
    <col min="8" max="8" width="9.125" style="1" customWidth="1"/>
    <col min="9" max="9" width="8.5" style="23" customWidth="1"/>
    <col min="10" max="10" width="8.5" style="1" customWidth="1"/>
    <col min="11" max="16384" width="9.125" style="1"/>
  </cols>
  <sheetData>
    <row r="1" spans="2:10" customFormat="1" ht="27" customHeight="1" x14ac:dyDescent="0.5">
      <c r="B1" s="93" t="s">
        <v>659</v>
      </c>
      <c r="C1" s="93"/>
      <c r="D1" s="93"/>
      <c r="E1" s="93"/>
      <c r="F1" s="22"/>
      <c r="G1" s="22"/>
      <c r="H1" s="24"/>
      <c r="I1" s="25"/>
    </row>
    <row r="2" spans="2:10" customFormat="1" ht="33" customHeight="1" x14ac:dyDescent="0.2">
      <c r="B2" s="8"/>
      <c r="C2" s="26" t="s">
        <v>629</v>
      </c>
      <c r="D2" s="26" t="s">
        <v>630</v>
      </c>
      <c r="E2" s="26" t="s">
        <v>631</v>
      </c>
      <c r="F2" s="26" t="s">
        <v>629</v>
      </c>
      <c r="G2" s="26" t="s">
        <v>630</v>
      </c>
      <c r="H2" s="26" t="s">
        <v>631</v>
      </c>
      <c r="I2" s="35" t="s">
        <v>652</v>
      </c>
      <c r="J2" s="35" t="s">
        <v>653</v>
      </c>
    </row>
    <row r="3" spans="2:10" ht="20.25" x14ac:dyDescent="0.2">
      <c r="B3" s="77" t="s">
        <v>2</v>
      </c>
      <c r="C3" s="37">
        <v>32900</v>
      </c>
      <c r="D3" s="37">
        <v>33900</v>
      </c>
      <c r="E3" s="37">
        <v>18100</v>
      </c>
      <c r="F3" s="37">
        <v>32900</v>
      </c>
      <c r="G3" s="37">
        <v>33900</v>
      </c>
      <c r="H3" s="37">
        <v>18100</v>
      </c>
      <c r="I3" s="38"/>
      <c r="J3" s="66"/>
    </row>
    <row r="4" spans="2:10" ht="19.5" x14ac:dyDescent="0.2">
      <c r="B4" s="29" t="s">
        <v>632</v>
      </c>
      <c r="C4" s="40"/>
      <c r="D4" s="40"/>
      <c r="E4" s="40"/>
      <c r="F4" s="41"/>
      <c r="G4" s="41"/>
      <c r="H4" s="41"/>
      <c r="I4" s="42">
        <v>29600</v>
      </c>
      <c r="J4" s="57">
        <v>14900</v>
      </c>
    </row>
    <row r="5" spans="2:10" ht="19.5" x14ac:dyDescent="0.2">
      <c r="B5" s="30" t="s">
        <v>633</v>
      </c>
      <c r="C5" s="43">
        <v>0.86</v>
      </c>
      <c r="D5" s="43">
        <v>0.39</v>
      </c>
      <c r="E5" s="43">
        <v>0.47</v>
      </c>
      <c r="F5" s="44">
        <f>C5*C3</f>
        <v>28294</v>
      </c>
      <c r="G5" s="44">
        <f>D5*D3</f>
        <v>13221</v>
      </c>
      <c r="H5" s="44">
        <f>E5*E3</f>
        <v>8507</v>
      </c>
      <c r="I5" s="45">
        <f>H5+G5+F5</f>
        <v>50022</v>
      </c>
      <c r="J5" s="58">
        <v>17500</v>
      </c>
    </row>
    <row r="6" spans="2:10" ht="19.5" x14ac:dyDescent="0.2">
      <c r="B6" s="32" t="s">
        <v>634</v>
      </c>
      <c r="C6" s="46">
        <v>2</v>
      </c>
      <c r="D6" s="46">
        <v>1.85</v>
      </c>
      <c r="E6" s="46">
        <v>2.42</v>
      </c>
      <c r="F6" s="47">
        <f t="shared" ref="F6:F23" si="0">C6*$C$3</f>
        <v>65800</v>
      </c>
      <c r="G6" s="47">
        <f t="shared" ref="G6:G23" si="1">D6*$D$3</f>
        <v>62715</v>
      </c>
      <c r="H6" s="47">
        <f t="shared" ref="H6:H23" si="2">E6*$E$3</f>
        <v>43802</v>
      </c>
      <c r="I6" s="47">
        <f t="shared" ref="I6:I26" si="3">H6+G6+F6</f>
        <v>172317</v>
      </c>
      <c r="J6" s="59">
        <f>41*710</f>
        <v>29110</v>
      </c>
    </row>
    <row r="7" spans="2:10" ht="19.5" x14ac:dyDescent="0.2">
      <c r="B7" s="32" t="s">
        <v>635</v>
      </c>
      <c r="C7" s="46">
        <v>2.2000000000000002</v>
      </c>
      <c r="D7" s="46">
        <v>2.1</v>
      </c>
      <c r="E7" s="46">
        <v>1.99</v>
      </c>
      <c r="F7" s="47">
        <f t="shared" si="0"/>
        <v>72380</v>
      </c>
      <c r="G7" s="47">
        <f t="shared" si="1"/>
        <v>71190</v>
      </c>
      <c r="H7" s="47">
        <f t="shared" si="2"/>
        <v>36019</v>
      </c>
      <c r="I7" s="47">
        <f t="shared" si="3"/>
        <v>179589</v>
      </c>
      <c r="J7" s="59">
        <f>710*45</f>
        <v>31950</v>
      </c>
    </row>
    <row r="8" spans="2:10" ht="19.5" x14ac:dyDescent="0.2">
      <c r="B8" s="33" t="s">
        <v>637</v>
      </c>
      <c r="C8" s="48">
        <v>9</v>
      </c>
      <c r="D8" s="48">
        <v>5</v>
      </c>
      <c r="E8" s="48">
        <v>4.5999999999999996</v>
      </c>
      <c r="F8" s="49">
        <f t="shared" si="0"/>
        <v>296100</v>
      </c>
      <c r="G8" s="49">
        <f t="shared" si="1"/>
        <v>169500</v>
      </c>
      <c r="H8" s="49">
        <f t="shared" si="2"/>
        <v>83260</v>
      </c>
      <c r="I8" s="49">
        <f t="shared" si="3"/>
        <v>548860</v>
      </c>
      <c r="J8" s="60">
        <f>76*710</f>
        <v>53960</v>
      </c>
    </row>
    <row r="9" spans="2:10" ht="19.5" x14ac:dyDescent="0.2">
      <c r="B9" s="31" t="s">
        <v>636</v>
      </c>
      <c r="C9" s="50">
        <v>0.8</v>
      </c>
      <c r="D9" s="50">
        <v>1.58</v>
      </c>
      <c r="E9" s="56">
        <v>6.69</v>
      </c>
      <c r="F9" s="51">
        <f t="shared" si="0"/>
        <v>26320</v>
      </c>
      <c r="G9" s="51">
        <f t="shared" si="1"/>
        <v>53562</v>
      </c>
      <c r="H9" s="51">
        <f t="shared" si="2"/>
        <v>121089</v>
      </c>
      <c r="I9" s="51">
        <f t="shared" si="3"/>
        <v>200971</v>
      </c>
      <c r="J9" s="61">
        <f>44*710</f>
        <v>31240</v>
      </c>
    </row>
    <row r="10" spans="2:10" ht="31.5" x14ac:dyDescent="0.2">
      <c r="B10" s="28" t="s">
        <v>638</v>
      </c>
      <c r="C10" s="52">
        <v>2</v>
      </c>
      <c r="D10" s="52">
        <v>2.98</v>
      </c>
      <c r="E10" s="52">
        <v>4.55</v>
      </c>
      <c r="F10" s="53">
        <f t="shared" si="0"/>
        <v>65800</v>
      </c>
      <c r="G10" s="53">
        <f t="shared" si="1"/>
        <v>101022</v>
      </c>
      <c r="H10" s="53">
        <f t="shared" si="2"/>
        <v>82355</v>
      </c>
      <c r="I10" s="53">
        <f t="shared" si="3"/>
        <v>249177</v>
      </c>
      <c r="J10" s="62">
        <f>710*71</f>
        <v>50410</v>
      </c>
    </row>
    <row r="11" spans="2:10" ht="31.5" x14ac:dyDescent="0.2">
      <c r="B11" s="28" t="s">
        <v>640</v>
      </c>
      <c r="C11" s="52">
        <v>2.2000000000000002</v>
      </c>
      <c r="D11" s="52">
        <v>3.89</v>
      </c>
      <c r="E11" s="52">
        <v>5.74</v>
      </c>
      <c r="F11" s="53">
        <f t="shared" si="0"/>
        <v>72380</v>
      </c>
      <c r="G11" s="53">
        <f t="shared" si="1"/>
        <v>131871</v>
      </c>
      <c r="H11" s="53">
        <f t="shared" si="2"/>
        <v>103894</v>
      </c>
      <c r="I11" s="53">
        <f t="shared" si="3"/>
        <v>308145</v>
      </c>
      <c r="J11" s="62">
        <f>710*97</f>
        <v>68870</v>
      </c>
    </row>
    <row r="12" spans="2:10" ht="31.5" x14ac:dyDescent="0.2">
      <c r="B12" s="28" t="s">
        <v>639</v>
      </c>
      <c r="C12" s="52">
        <v>2.7</v>
      </c>
      <c r="D12" s="52">
        <v>4.97</v>
      </c>
      <c r="E12" s="52">
        <v>8.02</v>
      </c>
      <c r="F12" s="53">
        <f t="shared" si="0"/>
        <v>88830</v>
      </c>
      <c r="G12" s="53">
        <f t="shared" si="1"/>
        <v>168483</v>
      </c>
      <c r="H12" s="53">
        <f t="shared" si="2"/>
        <v>145162</v>
      </c>
      <c r="I12" s="53">
        <f t="shared" si="3"/>
        <v>402475</v>
      </c>
      <c r="J12" s="62">
        <f>710*108</f>
        <v>76680</v>
      </c>
    </row>
    <row r="13" spans="2:10" ht="36" customHeight="1" x14ac:dyDescent="0.2">
      <c r="B13" s="28" t="s">
        <v>641</v>
      </c>
      <c r="C13" s="52">
        <v>3.3</v>
      </c>
      <c r="D13" s="52">
        <v>5.22</v>
      </c>
      <c r="E13" s="52">
        <v>9.76</v>
      </c>
      <c r="F13" s="53">
        <f t="shared" si="0"/>
        <v>108570</v>
      </c>
      <c r="G13" s="53">
        <f t="shared" si="1"/>
        <v>176958</v>
      </c>
      <c r="H13" s="53">
        <f t="shared" si="2"/>
        <v>176656</v>
      </c>
      <c r="I13" s="53">
        <f t="shared" si="3"/>
        <v>462184</v>
      </c>
      <c r="J13" s="62">
        <v>0</v>
      </c>
    </row>
    <row r="14" spans="2:10" ht="19.5" x14ac:dyDescent="0.2">
      <c r="B14" s="31" t="s">
        <v>642</v>
      </c>
      <c r="C14" s="50">
        <v>2</v>
      </c>
      <c r="D14" s="50">
        <v>3.23</v>
      </c>
      <c r="E14" s="50">
        <v>6.69</v>
      </c>
      <c r="F14" s="51">
        <f t="shared" si="0"/>
        <v>65800</v>
      </c>
      <c r="G14" s="51">
        <f t="shared" si="1"/>
        <v>109497</v>
      </c>
      <c r="H14" s="51">
        <f t="shared" si="2"/>
        <v>121089</v>
      </c>
      <c r="I14" s="51">
        <f t="shared" si="3"/>
        <v>296386</v>
      </c>
      <c r="J14" s="61">
        <f>710*78</f>
        <v>55380</v>
      </c>
    </row>
    <row r="15" spans="2:10" ht="19.5" x14ac:dyDescent="0.2">
      <c r="B15" s="31" t="s">
        <v>643</v>
      </c>
      <c r="C15" s="50">
        <v>3</v>
      </c>
      <c r="D15" s="50">
        <v>4.1399999999999997</v>
      </c>
      <c r="E15" s="50">
        <v>8.11</v>
      </c>
      <c r="F15" s="51">
        <f t="shared" si="0"/>
        <v>98700</v>
      </c>
      <c r="G15" s="51">
        <f t="shared" si="1"/>
        <v>140346</v>
      </c>
      <c r="H15" s="51">
        <f t="shared" si="2"/>
        <v>146791</v>
      </c>
      <c r="I15" s="51">
        <f t="shared" si="3"/>
        <v>385837</v>
      </c>
      <c r="J15" s="61">
        <f>710*104</f>
        <v>73840</v>
      </c>
    </row>
    <row r="16" spans="2:10" ht="19.5" x14ac:dyDescent="0.2">
      <c r="B16" s="31" t="s">
        <v>644</v>
      </c>
      <c r="C16" s="50">
        <v>3.5</v>
      </c>
      <c r="D16" s="50">
        <v>5.47</v>
      </c>
      <c r="E16" s="50">
        <v>9.1300000000000008</v>
      </c>
      <c r="F16" s="51">
        <f t="shared" si="0"/>
        <v>115150</v>
      </c>
      <c r="G16" s="51">
        <f t="shared" si="1"/>
        <v>185433</v>
      </c>
      <c r="H16" s="51">
        <f t="shared" si="2"/>
        <v>165253</v>
      </c>
      <c r="I16" s="51">
        <f t="shared" si="3"/>
        <v>465836</v>
      </c>
      <c r="J16" s="61">
        <f>710*126</f>
        <v>89460</v>
      </c>
    </row>
    <row r="17" spans="2:12" ht="19.5" x14ac:dyDescent="0.2">
      <c r="B17" s="31" t="s">
        <v>645</v>
      </c>
      <c r="C17" s="50">
        <v>4</v>
      </c>
      <c r="D17" s="50">
        <v>5.71</v>
      </c>
      <c r="E17" s="50">
        <v>10.17</v>
      </c>
      <c r="F17" s="51">
        <f t="shared" si="0"/>
        <v>131600</v>
      </c>
      <c r="G17" s="51">
        <f t="shared" si="1"/>
        <v>193569</v>
      </c>
      <c r="H17" s="51">
        <f t="shared" si="2"/>
        <v>184077</v>
      </c>
      <c r="I17" s="51">
        <f t="shared" si="3"/>
        <v>509246</v>
      </c>
      <c r="J17" s="61">
        <v>0</v>
      </c>
    </row>
    <row r="18" spans="2:12" ht="19.5" x14ac:dyDescent="0.2">
      <c r="B18" s="82" t="s">
        <v>646</v>
      </c>
      <c r="C18" s="37">
        <v>2</v>
      </c>
      <c r="D18" s="37">
        <v>3.23</v>
      </c>
      <c r="E18" s="37">
        <v>6.69</v>
      </c>
      <c r="F18" s="39">
        <f t="shared" si="0"/>
        <v>65800</v>
      </c>
      <c r="G18" s="39">
        <f t="shared" si="1"/>
        <v>109497</v>
      </c>
      <c r="H18" s="39">
        <f t="shared" si="2"/>
        <v>121089</v>
      </c>
      <c r="I18" s="39">
        <f t="shared" si="3"/>
        <v>296386</v>
      </c>
      <c r="J18" s="66">
        <f>710*78</f>
        <v>55380</v>
      </c>
    </row>
    <row r="19" spans="2:12" ht="19.5" x14ac:dyDescent="0.2">
      <c r="B19" s="82" t="s">
        <v>647</v>
      </c>
      <c r="C19" s="37">
        <v>4</v>
      </c>
      <c r="D19" s="37">
        <v>4.1399999999999997</v>
      </c>
      <c r="E19" s="37">
        <v>8.11</v>
      </c>
      <c r="F19" s="39">
        <f t="shared" si="0"/>
        <v>131600</v>
      </c>
      <c r="G19" s="39">
        <f t="shared" si="1"/>
        <v>140346</v>
      </c>
      <c r="H19" s="39">
        <f t="shared" si="2"/>
        <v>146791</v>
      </c>
      <c r="I19" s="39">
        <f t="shared" si="3"/>
        <v>418737</v>
      </c>
      <c r="J19" s="66">
        <f>710*104</f>
        <v>73840</v>
      </c>
    </row>
    <row r="20" spans="2:12" ht="19.5" x14ac:dyDescent="0.2">
      <c r="B20" s="82" t="s">
        <v>648</v>
      </c>
      <c r="C20" s="37">
        <v>5.4</v>
      </c>
      <c r="D20" s="37">
        <v>5.47</v>
      </c>
      <c r="E20" s="37">
        <v>9.1300000000000008</v>
      </c>
      <c r="F20" s="39">
        <f t="shared" si="0"/>
        <v>177660</v>
      </c>
      <c r="G20" s="39">
        <f t="shared" si="1"/>
        <v>185433</v>
      </c>
      <c r="H20" s="39">
        <f t="shared" si="2"/>
        <v>165253</v>
      </c>
      <c r="I20" s="39">
        <f t="shared" si="3"/>
        <v>528346</v>
      </c>
      <c r="J20" s="66">
        <f>710*126</f>
        <v>89460</v>
      </c>
    </row>
    <row r="21" spans="2:12" ht="19.5" x14ac:dyDescent="0.2">
      <c r="B21" s="82" t="s">
        <v>649</v>
      </c>
      <c r="C21" s="37">
        <v>5.7</v>
      </c>
      <c r="D21" s="37">
        <v>5.71</v>
      </c>
      <c r="E21" s="37">
        <v>10.17</v>
      </c>
      <c r="F21" s="39">
        <f t="shared" si="0"/>
        <v>187530</v>
      </c>
      <c r="G21" s="39">
        <f t="shared" si="1"/>
        <v>193569</v>
      </c>
      <c r="H21" s="39">
        <f t="shared" si="2"/>
        <v>184077</v>
      </c>
      <c r="I21" s="39">
        <f t="shared" si="3"/>
        <v>565176</v>
      </c>
      <c r="J21" s="66"/>
    </row>
    <row r="22" spans="2:12" ht="19.5" x14ac:dyDescent="0.2">
      <c r="B22" s="32" t="s">
        <v>650</v>
      </c>
      <c r="C22" s="46">
        <v>3</v>
      </c>
      <c r="D22" s="46">
        <v>2.73</v>
      </c>
      <c r="E22" s="46">
        <v>9.9700000000000006</v>
      </c>
      <c r="F22" s="47">
        <f t="shared" si="0"/>
        <v>98700</v>
      </c>
      <c r="G22" s="47">
        <f t="shared" si="1"/>
        <v>92547</v>
      </c>
      <c r="H22" s="47">
        <f t="shared" si="2"/>
        <v>180457</v>
      </c>
      <c r="I22" s="47">
        <f t="shared" si="3"/>
        <v>371704</v>
      </c>
      <c r="J22" s="59">
        <f>80*710</f>
        <v>56800</v>
      </c>
      <c r="L22" s="27"/>
    </row>
    <row r="23" spans="2:12" ht="19.5" x14ac:dyDescent="0.2">
      <c r="B23" s="34" t="s">
        <v>651</v>
      </c>
      <c r="C23" s="54">
        <v>0.6</v>
      </c>
      <c r="D23" s="54">
        <v>2.3199999999999998</v>
      </c>
      <c r="E23" s="54">
        <v>3</v>
      </c>
      <c r="F23" s="55">
        <f t="shared" si="0"/>
        <v>19740</v>
      </c>
      <c r="G23" s="55">
        <f t="shared" si="1"/>
        <v>78648</v>
      </c>
      <c r="H23" s="55">
        <f t="shared" si="2"/>
        <v>54300</v>
      </c>
      <c r="I23" s="55">
        <f t="shared" si="3"/>
        <v>152688</v>
      </c>
      <c r="J23" s="63">
        <f>710*20</f>
        <v>14200</v>
      </c>
    </row>
    <row r="24" spans="2:12" ht="39" x14ac:dyDescent="0.2">
      <c r="B24" s="78" t="s">
        <v>656</v>
      </c>
      <c r="C24" s="79">
        <v>10.199999999999999</v>
      </c>
      <c r="D24" s="79">
        <v>3.15</v>
      </c>
      <c r="E24" s="79">
        <v>9.9700000000000006</v>
      </c>
      <c r="F24" s="80">
        <f>C24*C3</f>
        <v>335580</v>
      </c>
      <c r="G24" s="80">
        <f>D24*D3</f>
        <v>106785</v>
      </c>
      <c r="H24" s="80">
        <f>E24*E3</f>
        <v>180457</v>
      </c>
      <c r="I24" s="80">
        <f t="shared" si="3"/>
        <v>622822</v>
      </c>
      <c r="J24" s="81"/>
    </row>
    <row r="25" spans="2:12" ht="39" x14ac:dyDescent="0.2">
      <c r="B25" s="78" t="s">
        <v>657</v>
      </c>
      <c r="C25" s="79">
        <v>11.5</v>
      </c>
      <c r="D25" s="79">
        <v>3.81</v>
      </c>
      <c r="E25" s="79">
        <v>11.19</v>
      </c>
      <c r="F25" s="80">
        <f>C25*C3</f>
        <v>378350</v>
      </c>
      <c r="G25" s="80">
        <f>D25*D3</f>
        <v>129159</v>
      </c>
      <c r="H25" s="80">
        <f>E25*E3</f>
        <v>202539</v>
      </c>
      <c r="I25" s="80">
        <f t="shared" si="3"/>
        <v>710048</v>
      </c>
      <c r="J25" s="81"/>
    </row>
    <row r="26" spans="2:12" ht="39" x14ac:dyDescent="0.2">
      <c r="B26" s="78" t="s">
        <v>658</v>
      </c>
      <c r="C26" s="79">
        <v>14</v>
      </c>
      <c r="D26" s="79">
        <v>4.51</v>
      </c>
      <c r="E26" s="79">
        <v>13.61</v>
      </c>
      <c r="F26" s="80">
        <f>C26*C3</f>
        <v>460600</v>
      </c>
      <c r="G26" s="80">
        <f>D26*D3</f>
        <v>152889</v>
      </c>
      <c r="H26" s="80">
        <f>E26*E3</f>
        <v>246341</v>
      </c>
      <c r="I26" s="80">
        <f t="shared" si="3"/>
        <v>859830</v>
      </c>
      <c r="J26" s="81"/>
    </row>
    <row r="27" spans="2:12" ht="14.25" x14ac:dyDescent="0.2">
      <c r="B27" s="1"/>
      <c r="C27" s="1"/>
      <c r="D27" s="1"/>
      <c r="E27" s="1"/>
      <c r="I27" s="1"/>
    </row>
    <row r="28" spans="2:12" ht="14.25" x14ac:dyDescent="0.2">
      <c r="B28" s="1"/>
      <c r="C28" s="1"/>
      <c r="D28" s="1"/>
      <c r="E28" s="1"/>
      <c r="I28" s="1"/>
    </row>
    <row r="29" spans="2:12" ht="14.25" x14ac:dyDescent="0.2">
      <c r="B29" s="1"/>
      <c r="C29" s="1"/>
      <c r="D29" s="1"/>
      <c r="E29" s="1"/>
      <c r="I29" s="1"/>
    </row>
    <row r="30" spans="2:12" ht="14.25" x14ac:dyDescent="0.2">
      <c r="B30" s="1"/>
      <c r="C30" s="1"/>
      <c r="D30" s="1"/>
      <c r="E30" s="1"/>
      <c r="I30" s="1"/>
    </row>
    <row r="31" spans="2:12" ht="14.25" x14ac:dyDescent="0.2">
      <c r="B31" s="1"/>
      <c r="C31" s="1"/>
      <c r="D31" s="1"/>
      <c r="E31" s="1"/>
      <c r="I31" s="1"/>
    </row>
    <row r="32" spans="2:12" ht="14.25" x14ac:dyDescent="0.2">
      <c r="B32" s="1"/>
      <c r="C32" s="1"/>
      <c r="D32" s="1"/>
      <c r="E32" s="1"/>
      <c r="I32" s="1"/>
    </row>
    <row r="33" spans="2:9" ht="14.25" x14ac:dyDescent="0.2">
      <c r="B33" s="1"/>
      <c r="C33" s="1"/>
      <c r="D33" s="1"/>
      <c r="E33" s="1"/>
      <c r="I33" s="1"/>
    </row>
    <row r="34" spans="2:9" ht="14.25" x14ac:dyDescent="0.2">
      <c r="B34" s="1"/>
      <c r="C34" s="1"/>
      <c r="D34" s="1"/>
      <c r="E34" s="1"/>
      <c r="I34" s="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4"/>
  <sheetViews>
    <sheetView rightToLeft="1" workbookViewId="0">
      <selection activeCell="K1" sqref="K1:K1048576"/>
    </sheetView>
  </sheetViews>
  <sheetFormatPr defaultColWidth="9.125" defaultRowHeight="18" x14ac:dyDescent="0.45"/>
  <cols>
    <col min="1" max="1" width="0.375" style="1" customWidth="1"/>
    <col min="2" max="2" width="29.25" style="5" customWidth="1"/>
    <col min="3" max="3" width="9" style="13" customWidth="1"/>
    <col min="4" max="4" width="10.125" style="13" customWidth="1"/>
    <col min="5" max="5" width="9.625" style="13" customWidth="1"/>
    <col min="6" max="6" width="10.625" style="1" customWidth="1"/>
    <col min="7" max="7" width="7.75" style="1" customWidth="1"/>
    <col min="8" max="8" width="9.125" style="1" customWidth="1"/>
    <col min="9" max="9" width="8.5" style="23" customWidth="1"/>
    <col min="10" max="10" width="8.5" style="1" customWidth="1"/>
    <col min="11" max="16384" width="9.125" style="1"/>
  </cols>
  <sheetData>
    <row r="1" spans="2:10" customFormat="1" ht="27" customHeight="1" x14ac:dyDescent="0.5">
      <c r="B1" s="93" t="s">
        <v>660</v>
      </c>
      <c r="C1" s="93"/>
      <c r="D1" s="93"/>
      <c r="E1" s="93"/>
      <c r="F1" s="22"/>
      <c r="G1" s="22"/>
      <c r="H1" s="24"/>
      <c r="I1" s="25"/>
    </row>
    <row r="2" spans="2:10" customFormat="1" ht="33" customHeight="1" x14ac:dyDescent="0.2">
      <c r="B2" s="8"/>
      <c r="C2" s="26" t="s">
        <v>629</v>
      </c>
      <c r="D2" s="26" t="s">
        <v>630</v>
      </c>
      <c r="E2" s="26" t="s">
        <v>631</v>
      </c>
      <c r="F2" s="26" t="s">
        <v>629</v>
      </c>
      <c r="G2" s="26" t="s">
        <v>630</v>
      </c>
      <c r="H2" s="26" t="s">
        <v>631</v>
      </c>
      <c r="I2" s="35" t="s">
        <v>652</v>
      </c>
      <c r="J2" s="35" t="s">
        <v>653</v>
      </c>
    </row>
    <row r="3" spans="2:10" ht="20.25" x14ac:dyDescent="0.2">
      <c r="B3" s="77" t="s">
        <v>2</v>
      </c>
      <c r="C3" s="37">
        <v>32900</v>
      </c>
      <c r="D3" s="37">
        <v>33900</v>
      </c>
      <c r="E3" s="37">
        <v>18100</v>
      </c>
      <c r="F3" s="37">
        <v>32900</v>
      </c>
      <c r="G3" s="37">
        <v>33900</v>
      </c>
      <c r="H3" s="37">
        <v>18100</v>
      </c>
      <c r="I3" s="38"/>
      <c r="J3" s="66"/>
    </row>
    <row r="4" spans="2:10" ht="19.5" x14ac:dyDescent="0.2">
      <c r="B4" s="29" t="s">
        <v>632</v>
      </c>
      <c r="C4" s="40"/>
      <c r="D4" s="40"/>
      <c r="E4" s="40"/>
      <c r="F4" s="41"/>
      <c r="G4" s="41"/>
      <c r="H4" s="41"/>
      <c r="I4" s="42">
        <v>25600</v>
      </c>
      <c r="J4" s="57">
        <v>14900</v>
      </c>
    </row>
    <row r="5" spans="2:10" ht="19.5" x14ac:dyDescent="0.2">
      <c r="B5" s="30" t="s">
        <v>633</v>
      </c>
      <c r="C5" s="43">
        <v>0.86</v>
      </c>
      <c r="D5" s="43">
        <v>0.39</v>
      </c>
      <c r="E5" s="43">
        <v>0.47</v>
      </c>
      <c r="F5" s="44">
        <f>C5*C3</f>
        <v>28294</v>
      </c>
      <c r="G5" s="44">
        <f>D5*D3</f>
        <v>13221</v>
      </c>
      <c r="H5" s="44">
        <f>E5*E3</f>
        <v>8507</v>
      </c>
      <c r="I5" s="45">
        <f>H5+G5+F5</f>
        <v>50022</v>
      </c>
      <c r="J5" s="58">
        <v>17500</v>
      </c>
    </row>
    <row r="6" spans="2:10" ht="19.5" x14ac:dyDescent="0.2">
      <c r="B6" s="32" t="s">
        <v>634</v>
      </c>
      <c r="C6" s="46">
        <v>2</v>
      </c>
      <c r="D6" s="46">
        <v>1.85</v>
      </c>
      <c r="E6" s="46">
        <v>2.42</v>
      </c>
      <c r="F6" s="47">
        <f t="shared" ref="F6:F23" si="0">C6*$C$3</f>
        <v>65800</v>
      </c>
      <c r="G6" s="47">
        <f t="shared" ref="G6:G23" si="1">D6*$D$3</f>
        <v>62715</v>
      </c>
      <c r="H6" s="47">
        <f t="shared" ref="H6:H23" si="2">E6*$E$3</f>
        <v>43802</v>
      </c>
      <c r="I6" s="47">
        <f t="shared" ref="I6:I26" si="3">H6+G6+F6</f>
        <v>172317</v>
      </c>
      <c r="J6" s="59">
        <f>41*710</f>
        <v>29110</v>
      </c>
    </row>
    <row r="7" spans="2:10" ht="19.5" x14ac:dyDescent="0.2">
      <c r="B7" s="32" t="s">
        <v>635</v>
      </c>
      <c r="C7" s="46">
        <v>2.2000000000000002</v>
      </c>
      <c r="D7" s="46">
        <v>2.1</v>
      </c>
      <c r="E7" s="46">
        <v>1.99</v>
      </c>
      <c r="F7" s="47">
        <f t="shared" si="0"/>
        <v>72380</v>
      </c>
      <c r="G7" s="47">
        <f t="shared" si="1"/>
        <v>71190</v>
      </c>
      <c r="H7" s="47">
        <f t="shared" si="2"/>
        <v>36019</v>
      </c>
      <c r="I7" s="47">
        <f t="shared" si="3"/>
        <v>179589</v>
      </c>
      <c r="J7" s="59">
        <f>710*45</f>
        <v>31950</v>
      </c>
    </row>
    <row r="8" spans="2:10" ht="19.5" x14ac:dyDescent="0.2">
      <c r="B8" s="33" t="s">
        <v>637</v>
      </c>
      <c r="C8" s="48">
        <v>9</v>
      </c>
      <c r="D8" s="48">
        <v>5</v>
      </c>
      <c r="E8" s="48">
        <v>4.5999999999999996</v>
      </c>
      <c r="F8" s="49">
        <f t="shared" si="0"/>
        <v>296100</v>
      </c>
      <c r="G8" s="49">
        <f t="shared" si="1"/>
        <v>169500</v>
      </c>
      <c r="H8" s="49">
        <f t="shared" si="2"/>
        <v>83260</v>
      </c>
      <c r="I8" s="49">
        <f t="shared" si="3"/>
        <v>548860</v>
      </c>
      <c r="J8" s="60">
        <f>76*710</f>
        <v>53960</v>
      </c>
    </row>
    <row r="9" spans="2:10" ht="19.5" x14ac:dyDescent="0.2">
      <c r="B9" s="31" t="s">
        <v>636</v>
      </c>
      <c r="C9" s="50">
        <v>0.8</v>
      </c>
      <c r="D9" s="50">
        <v>1.58</v>
      </c>
      <c r="E9" s="56">
        <v>6.69</v>
      </c>
      <c r="F9" s="51">
        <f t="shared" si="0"/>
        <v>26320</v>
      </c>
      <c r="G9" s="51">
        <f t="shared" si="1"/>
        <v>53562</v>
      </c>
      <c r="H9" s="51">
        <f t="shared" si="2"/>
        <v>121089</v>
      </c>
      <c r="I9" s="51">
        <f t="shared" si="3"/>
        <v>200971</v>
      </c>
      <c r="J9" s="61">
        <f>44*710</f>
        <v>31240</v>
      </c>
    </row>
    <row r="10" spans="2:10" ht="31.5" x14ac:dyDescent="0.2">
      <c r="B10" s="28" t="s">
        <v>638</v>
      </c>
      <c r="C10" s="52">
        <v>2</v>
      </c>
      <c r="D10" s="52">
        <v>2.98</v>
      </c>
      <c r="E10" s="52">
        <v>4.55</v>
      </c>
      <c r="F10" s="53">
        <f t="shared" si="0"/>
        <v>65800</v>
      </c>
      <c r="G10" s="53">
        <f t="shared" si="1"/>
        <v>101022</v>
      </c>
      <c r="H10" s="53">
        <f t="shared" si="2"/>
        <v>82355</v>
      </c>
      <c r="I10" s="53">
        <f t="shared" si="3"/>
        <v>249177</v>
      </c>
      <c r="J10" s="62">
        <f>710*71</f>
        <v>50410</v>
      </c>
    </row>
    <row r="11" spans="2:10" ht="31.5" x14ac:dyDescent="0.2">
      <c r="B11" s="28" t="s">
        <v>640</v>
      </c>
      <c r="C11" s="52">
        <v>2.2000000000000002</v>
      </c>
      <c r="D11" s="52">
        <v>3.89</v>
      </c>
      <c r="E11" s="52">
        <v>5.74</v>
      </c>
      <c r="F11" s="53">
        <f t="shared" si="0"/>
        <v>72380</v>
      </c>
      <c r="G11" s="53">
        <f t="shared" si="1"/>
        <v>131871</v>
      </c>
      <c r="H11" s="53">
        <f t="shared" si="2"/>
        <v>103894</v>
      </c>
      <c r="I11" s="53">
        <f t="shared" si="3"/>
        <v>308145</v>
      </c>
      <c r="J11" s="62">
        <f>710*97</f>
        <v>68870</v>
      </c>
    </row>
    <row r="12" spans="2:10" ht="31.5" x14ac:dyDescent="0.2">
      <c r="B12" s="28" t="s">
        <v>639</v>
      </c>
      <c r="C12" s="52">
        <v>2.7</v>
      </c>
      <c r="D12" s="52">
        <v>4.97</v>
      </c>
      <c r="E12" s="52">
        <v>8.02</v>
      </c>
      <c r="F12" s="53">
        <f t="shared" si="0"/>
        <v>88830</v>
      </c>
      <c r="G12" s="53">
        <f t="shared" si="1"/>
        <v>168483</v>
      </c>
      <c r="H12" s="53">
        <f t="shared" si="2"/>
        <v>145162</v>
      </c>
      <c r="I12" s="53">
        <f t="shared" si="3"/>
        <v>402475</v>
      </c>
      <c r="J12" s="62">
        <f>710*108</f>
        <v>76680</v>
      </c>
    </row>
    <row r="13" spans="2:10" ht="36" customHeight="1" x14ac:dyDescent="0.2">
      <c r="B13" s="28" t="s">
        <v>641</v>
      </c>
      <c r="C13" s="52">
        <v>3.3</v>
      </c>
      <c r="D13" s="52">
        <v>5.22</v>
      </c>
      <c r="E13" s="52">
        <v>9.76</v>
      </c>
      <c r="F13" s="53">
        <f t="shared" si="0"/>
        <v>108570</v>
      </c>
      <c r="G13" s="53">
        <f t="shared" si="1"/>
        <v>176958</v>
      </c>
      <c r="H13" s="53">
        <f t="shared" si="2"/>
        <v>176656</v>
      </c>
      <c r="I13" s="53">
        <f t="shared" si="3"/>
        <v>462184</v>
      </c>
      <c r="J13" s="62">
        <v>0</v>
      </c>
    </row>
    <row r="14" spans="2:10" ht="19.5" x14ac:dyDescent="0.2">
      <c r="B14" s="31" t="s">
        <v>642</v>
      </c>
      <c r="C14" s="50">
        <v>2</v>
      </c>
      <c r="D14" s="50">
        <v>3.23</v>
      </c>
      <c r="E14" s="50">
        <v>6.69</v>
      </c>
      <c r="F14" s="51">
        <f t="shared" si="0"/>
        <v>65800</v>
      </c>
      <c r="G14" s="51">
        <f t="shared" si="1"/>
        <v>109497</v>
      </c>
      <c r="H14" s="51">
        <f t="shared" si="2"/>
        <v>121089</v>
      </c>
      <c r="I14" s="51">
        <f t="shared" si="3"/>
        <v>296386</v>
      </c>
      <c r="J14" s="61">
        <f>710*78</f>
        <v>55380</v>
      </c>
    </row>
    <row r="15" spans="2:10" ht="19.5" x14ac:dyDescent="0.2">
      <c r="B15" s="31" t="s">
        <v>643</v>
      </c>
      <c r="C15" s="50">
        <v>3</v>
      </c>
      <c r="D15" s="50">
        <v>4.1399999999999997</v>
      </c>
      <c r="E15" s="50">
        <v>8.11</v>
      </c>
      <c r="F15" s="51">
        <f t="shared" si="0"/>
        <v>98700</v>
      </c>
      <c r="G15" s="51">
        <f t="shared" si="1"/>
        <v>140346</v>
      </c>
      <c r="H15" s="51">
        <f t="shared" si="2"/>
        <v>146791</v>
      </c>
      <c r="I15" s="51">
        <f t="shared" si="3"/>
        <v>385837</v>
      </c>
      <c r="J15" s="61">
        <f>710*104</f>
        <v>73840</v>
      </c>
    </row>
    <row r="16" spans="2:10" ht="19.5" x14ac:dyDescent="0.2">
      <c r="B16" s="31" t="s">
        <v>644</v>
      </c>
      <c r="C16" s="50">
        <v>3.5</v>
      </c>
      <c r="D16" s="50">
        <v>5.47</v>
      </c>
      <c r="E16" s="50">
        <v>9.1300000000000008</v>
      </c>
      <c r="F16" s="51">
        <f t="shared" si="0"/>
        <v>115150</v>
      </c>
      <c r="G16" s="51">
        <f t="shared" si="1"/>
        <v>185433</v>
      </c>
      <c r="H16" s="51">
        <f t="shared" si="2"/>
        <v>165253</v>
      </c>
      <c r="I16" s="51">
        <f t="shared" si="3"/>
        <v>465836</v>
      </c>
      <c r="J16" s="61">
        <f>710*126</f>
        <v>89460</v>
      </c>
    </row>
    <row r="17" spans="2:12" ht="19.5" x14ac:dyDescent="0.2">
      <c r="B17" s="31" t="s">
        <v>645</v>
      </c>
      <c r="C17" s="50">
        <v>4</v>
      </c>
      <c r="D17" s="50">
        <v>5.71</v>
      </c>
      <c r="E17" s="50">
        <v>10.17</v>
      </c>
      <c r="F17" s="51">
        <f t="shared" si="0"/>
        <v>131600</v>
      </c>
      <c r="G17" s="51">
        <f t="shared" si="1"/>
        <v>193569</v>
      </c>
      <c r="H17" s="51">
        <f t="shared" si="2"/>
        <v>184077</v>
      </c>
      <c r="I17" s="51">
        <f t="shared" si="3"/>
        <v>509246</v>
      </c>
      <c r="J17" s="61">
        <v>0</v>
      </c>
    </row>
    <row r="18" spans="2:12" ht="19.5" x14ac:dyDescent="0.2">
      <c r="B18" s="82" t="s">
        <v>646</v>
      </c>
      <c r="C18" s="37">
        <v>2</v>
      </c>
      <c r="D18" s="37">
        <v>3.23</v>
      </c>
      <c r="E18" s="37">
        <v>6.69</v>
      </c>
      <c r="F18" s="39">
        <f t="shared" si="0"/>
        <v>65800</v>
      </c>
      <c r="G18" s="39">
        <f t="shared" si="1"/>
        <v>109497</v>
      </c>
      <c r="H18" s="39">
        <f t="shared" si="2"/>
        <v>121089</v>
      </c>
      <c r="I18" s="39">
        <f t="shared" si="3"/>
        <v>296386</v>
      </c>
      <c r="J18" s="66">
        <f>710*78</f>
        <v>55380</v>
      </c>
    </row>
    <row r="19" spans="2:12" ht="19.5" x14ac:dyDescent="0.2">
      <c r="B19" s="82" t="s">
        <v>647</v>
      </c>
      <c r="C19" s="37">
        <v>4</v>
      </c>
      <c r="D19" s="37">
        <v>4.1399999999999997</v>
      </c>
      <c r="E19" s="37">
        <v>8.11</v>
      </c>
      <c r="F19" s="39">
        <f t="shared" si="0"/>
        <v>131600</v>
      </c>
      <c r="G19" s="39">
        <f t="shared" si="1"/>
        <v>140346</v>
      </c>
      <c r="H19" s="39">
        <f t="shared" si="2"/>
        <v>146791</v>
      </c>
      <c r="I19" s="39">
        <f t="shared" si="3"/>
        <v>418737</v>
      </c>
      <c r="J19" s="66">
        <f>710*104</f>
        <v>73840</v>
      </c>
    </row>
    <row r="20" spans="2:12" ht="19.5" x14ac:dyDescent="0.2">
      <c r="B20" s="82" t="s">
        <v>648</v>
      </c>
      <c r="C20" s="37">
        <v>5.4</v>
      </c>
      <c r="D20" s="37">
        <v>5.47</v>
      </c>
      <c r="E20" s="37">
        <v>9.1300000000000008</v>
      </c>
      <c r="F20" s="39">
        <f t="shared" si="0"/>
        <v>177660</v>
      </c>
      <c r="G20" s="39">
        <f t="shared" si="1"/>
        <v>185433</v>
      </c>
      <c r="H20" s="39">
        <f t="shared" si="2"/>
        <v>165253</v>
      </c>
      <c r="I20" s="39">
        <f t="shared" si="3"/>
        <v>528346</v>
      </c>
      <c r="J20" s="66">
        <f>710*126</f>
        <v>89460</v>
      </c>
    </row>
    <row r="21" spans="2:12" ht="19.5" x14ac:dyDescent="0.2">
      <c r="B21" s="82" t="s">
        <v>649</v>
      </c>
      <c r="C21" s="37">
        <v>5.7</v>
      </c>
      <c r="D21" s="37">
        <v>5.71</v>
      </c>
      <c r="E21" s="37">
        <v>10.17</v>
      </c>
      <c r="F21" s="39">
        <f t="shared" si="0"/>
        <v>187530</v>
      </c>
      <c r="G21" s="39">
        <f t="shared" si="1"/>
        <v>193569</v>
      </c>
      <c r="H21" s="39">
        <f t="shared" si="2"/>
        <v>184077</v>
      </c>
      <c r="I21" s="39">
        <f t="shared" si="3"/>
        <v>565176</v>
      </c>
      <c r="J21" s="66"/>
    </row>
    <row r="22" spans="2:12" ht="19.5" x14ac:dyDescent="0.2">
      <c r="B22" s="32" t="s">
        <v>650</v>
      </c>
      <c r="C22" s="46">
        <v>3</v>
      </c>
      <c r="D22" s="46">
        <v>2.73</v>
      </c>
      <c r="E22" s="46">
        <v>9.9700000000000006</v>
      </c>
      <c r="F22" s="47">
        <f t="shared" si="0"/>
        <v>98700</v>
      </c>
      <c r="G22" s="47">
        <f t="shared" si="1"/>
        <v>92547</v>
      </c>
      <c r="H22" s="47">
        <f t="shared" si="2"/>
        <v>180457</v>
      </c>
      <c r="I22" s="47">
        <f t="shared" si="3"/>
        <v>371704</v>
      </c>
      <c r="J22" s="59">
        <f>80*710</f>
        <v>56800</v>
      </c>
      <c r="L22" s="27"/>
    </row>
    <row r="23" spans="2:12" ht="19.5" x14ac:dyDescent="0.2">
      <c r="B23" s="34" t="s">
        <v>651</v>
      </c>
      <c r="C23" s="54">
        <v>0.6</v>
      </c>
      <c r="D23" s="54">
        <v>2.3199999999999998</v>
      </c>
      <c r="E23" s="54">
        <v>3</v>
      </c>
      <c r="F23" s="55">
        <f t="shared" si="0"/>
        <v>19740</v>
      </c>
      <c r="G23" s="55">
        <f t="shared" si="1"/>
        <v>78648</v>
      </c>
      <c r="H23" s="55">
        <f t="shared" si="2"/>
        <v>54300</v>
      </c>
      <c r="I23" s="55">
        <f t="shared" si="3"/>
        <v>152688</v>
      </c>
      <c r="J23" s="63">
        <f>710*20</f>
        <v>14200</v>
      </c>
    </row>
    <row r="24" spans="2:12" ht="39" x14ac:dyDescent="0.2">
      <c r="B24" s="78" t="s">
        <v>656</v>
      </c>
      <c r="C24" s="79">
        <v>10.199999999999999</v>
      </c>
      <c r="D24" s="79">
        <v>3.15</v>
      </c>
      <c r="E24" s="79">
        <v>9.9700000000000006</v>
      </c>
      <c r="F24" s="80">
        <f>C24*C3</f>
        <v>335580</v>
      </c>
      <c r="G24" s="80">
        <f>D24*D3</f>
        <v>106785</v>
      </c>
      <c r="H24" s="80">
        <f>E24*E3</f>
        <v>180457</v>
      </c>
      <c r="I24" s="80">
        <f t="shared" si="3"/>
        <v>622822</v>
      </c>
      <c r="J24" s="81"/>
    </row>
    <row r="25" spans="2:12" ht="39" x14ac:dyDescent="0.2">
      <c r="B25" s="78" t="s">
        <v>657</v>
      </c>
      <c r="C25" s="79">
        <v>11.5</v>
      </c>
      <c r="D25" s="79">
        <v>3.81</v>
      </c>
      <c r="E25" s="79">
        <v>11.19</v>
      </c>
      <c r="F25" s="80">
        <f>C25*C3</f>
        <v>378350</v>
      </c>
      <c r="G25" s="80">
        <f>D25*D3</f>
        <v>129159</v>
      </c>
      <c r="H25" s="80">
        <f>E25*E3</f>
        <v>202539</v>
      </c>
      <c r="I25" s="80">
        <f t="shared" si="3"/>
        <v>710048</v>
      </c>
      <c r="J25" s="81"/>
    </row>
    <row r="26" spans="2:12" ht="39" x14ac:dyDescent="0.2">
      <c r="B26" s="78" t="s">
        <v>658</v>
      </c>
      <c r="C26" s="79">
        <v>14</v>
      </c>
      <c r="D26" s="79">
        <v>4.51</v>
      </c>
      <c r="E26" s="79">
        <v>13.61</v>
      </c>
      <c r="F26" s="80">
        <f>C26*C3</f>
        <v>460600</v>
      </c>
      <c r="G26" s="80">
        <f>D26*D3</f>
        <v>152889</v>
      </c>
      <c r="H26" s="80">
        <f>E26*E3</f>
        <v>246341</v>
      </c>
      <c r="I26" s="80">
        <f t="shared" si="3"/>
        <v>859830</v>
      </c>
      <c r="J26" s="81"/>
    </row>
    <row r="27" spans="2:12" ht="14.25" x14ac:dyDescent="0.2">
      <c r="B27" s="1"/>
      <c r="C27" s="1"/>
      <c r="D27" s="1"/>
      <c r="E27" s="1"/>
      <c r="I27" s="1"/>
    </row>
    <row r="28" spans="2:12" ht="14.25" x14ac:dyDescent="0.2">
      <c r="B28" s="1"/>
      <c r="C28" s="1"/>
      <c r="D28" s="1"/>
      <c r="E28" s="1"/>
      <c r="I28" s="1"/>
    </row>
    <row r="29" spans="2:12" ht="14.25" x14ac:dyDescent="0.2">
      <c r="B29" s="1"/>
      <c r="C29" s="1"/>
      <c r="D29" s="1"/>
      <c r="E29" s="1"/>
      <c r="I29" s="1"/>
    </row>
    <row r="30" spans="2:12" ht="14.25" x14ac:dyDescent="0.2">
      <c r="B30" s="1"/>
      <c r="C30" s="1"/>
      <c r="D30" s="1"/>
      <c r="E30" s="1"/>
      <c r="I30" s="1"/>
    </row>
    <row r="31" spans="2:12" ht="14.25" x14ac:dyDescent="0.2">
      <c r="B31" s="1"/>
      <c r="C31" s="1"/>
      <c r="D31" s="1"/>
      <c r="E31" s="1"/>
      <c r="I31" s="1"/>
    </row>
    <row r="32" spans="2:12" ht="14.25" x14ac:dyDescent="0.2">
      <c r="B32" s="1"/>
      <c r="C32" s="1"/>
      <c r="D32" s="1"/>
      <c r="E32" s="1"/>
      <c r="I32" s="1"/>
    </row>
    <row r="33" spans="2:9" ht="14.25" x14ac:dyDescent="0.2">
      <c r="B33" s="1"/>
      <c r="C33" s="1"/>
      <c r="D33" s="1"/>
      <c r="E33" s="1"/>
      <c r="I33" s="1"/>
    </row>
    <row r="34" spans="2:9" ht="14.25" x14ac:dyDescent="0.2">
      <c r="B34" s="1"/>
      <c r="C34" s="1"/>
      <c r="D34" s="1"/>
      <c r="E34" s="1"/>
      <c r="I34" s="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rightToLeft="1" workbookViewId="0">
      <selection activeCell="E9" sqref="D9:E9"/>
    </sheetView>
  </sheetViews>
  <sheetFormatPr defaultColWidth="9.125" defaultRowHeight="21" x14ac:dyDescent="0.45"/>
  <cols>
    <col min="1" max="1" width="0.375" style="1" customWidth="1"/>
    <col min="2" max="2" width="34.875" style="5" customWidth="1"/>
    <col min="3" max="3" width="14.625" style="83" customWidth="1"/>
    <col min="4" max="4" width="13" style="1" customWidth="1"/>
    <col min="5" max="5" width="12" style="1" customWidth="1"/>
    <col min="6" max="6" width="15.25" style="1" customWidth="1"/>
    <col min="7" max="16384" width="9.125" style="1"/>
  </cols>
  <sheetData>
    <row r="1" spans="2:6" customFormat="1" ht="24.95" customHeight="1" x14ac:dyDescent="0.25">
      <c r="B1" s="86" t="s">
        <v>665</v>
      </c>
      <c r="C1" s="91" t="s">
        <v>667</v>
      </c>
      <c r="D1" s="91" t="s">
        <v>667</v>
      </c>
      <c r="E1" s="91" t="s">
        <v>667</v>
      </c>
      <c r="F1" s="91" t="s">
        <v>667</v>
      </c>
    </row>
    <row r="2" spans="2:6" s="85" customFormat="1" ht="24.95" customHeight="1" x14ac:dyDescent="0.2">
      <c r="B2" s="84" t="s">
        <v>666</v>
      </c>
      <c r="C2" s="88" t="s">
        <v>661</v>
      </c>
      <c r="D2" s="89" t="s">
        <v>662</v>
      </c>
      <c r="E2" s="89" t="s">
        <v>663</v>
      </c>
      <c r="F2" s="90" t="s">
        <v>664</v>
      </c>
    </row>
    <row r="3" spans="2:6" ht="24.95" customHeight="1" x14ac:dyDescent="0.25">
      <c r="B3" s="29" t="s">
        <v>632</v>
      </c>
      <c r="C3" s="87">
        <v>19400</v>
      </c>
      <c r="D3" s="87">
        <v>52700</v>
      </c>
      <c r="E3" s="87">
        <v>29600</v>
      </c>
      <c r="F3" s="87">
        <v>25600</v>
      </c>
    </row>
    <row r="4" spans="2:6" ht="24.95" customHeight="1" x14ac:dyDescent="0.25">
      <c r="B4" s="30" t="s">
        <v>633</v>
      </c>
      <c r="C4" s="87">
        <v>43782</v>
      </c>
      <c r="D4" s="87">
        <v>54546</v>
      </c>
      <c r="E4" s="87">
        <v>50022</v>
      </c>
      <c r="F4" s="87">
        <v>50022</v>
      </c>
    </row>
    <row r="5" spans="2:6" ht="24.95" customHeight="1" x14ac:dyDescent="0.25">
      <c r="B5" s="32" t="s">
        <v>634</v>
      </c>
      <c r="C5" s="87">
        <v>142717</v>
      </c>
      <c r="D5" s="87">
        <v>193777</v>
      </c>
      <c r="E5" s="87">
        <v>172317</v>
      </c>
      <c r="F5" s="87">
        <v>172317</v>
      </c>
    </row>
    <row r="6" spans="2:6" ht="24.95" customHeight="1" x14ac:dyDescent="0.25">
      <c r="B6" s="32" t="s">
        <v>635</v>
      </c>
      <c r="C6" s="87">
        <v>145989</v>
      </c>
      <c r="D6" s="87">
        <v>203949</v>
      </c>
      <c r="E6" s="87">
        <v>179589</v>
      </c>
      <c r="F6" s="87">
        <v>179589</v>
      </c>
    </row>
    <row r="7" spans="2:6" ht="24.95" customHeight="1" x14ac:dyDescent="0.25">
      <c r="B7" s="33" t="s">
        <v>637</v>
      </c>
      <c r="C7" s="87">
        <v>468860</v>
      </c>
      <c r="D7" s="87">
        <v>606860</v>
      </c>
      <c r="E7" s="87">
        <v>548860</v>
      </c>
      <c r="F7" s="87">
        <v>548860</v>
      </c>
    </row>
    <row r="8" spans="2:6" ht="24.95" customHeight="1" x14ac:dyDescent="0.25">
      <c r="B8" s="31" t="s">
        <v>636</v>
      </c>
      <c r="C8" s="87">
        <v>175691</v>
      </c>
      <c r="D8" s="87">
        <v>219299</v>
      </c>
      <c r="E8" s="87">
        <v>200971</v>
      </c>
      <c r="F8" s="87">
        <v>200971</v>
      </c>
    </row>
    <row r="9" spans="2:6" ht="24.95" customHeight="1" x14ac:dyDescent="0.25">
      <c r="B9" s="28" t="s">
        <v>638</v>
      </c>
      <c r="C9" s="87">
        <v>201497</v>
      </c>
      <c r="D9" s="87">
        <v>283745</v>
      </c>
      <c r="E9" s="87">
        <v>249177</v>
      </c>
      <c r="F9" s="87">
        <v>249177</v>
      </c>
    </row>
    <row r="10" spans="2:6" ht="24.95" customHeight="1" x14ac:dyDescent="0.25">
      <c r="B10" s="28" t="s">
        <v>640</v>
      </c>
      <c r="C10" s="87">
        <v>245905</v>
      </c>
      <c r="D10" s="87">
        <v>353269</v>
      </c>
      <c r="E10" s="87">
        <v>308145</v>
      </c>
      <c r="F10" s="87">
        <v>308145</v>
      </c>
    </row>
    <row r="11" spans="2:6" ht="24.95" customHeight="1" x14ac:dyDescent="0.25">
      <c r="B11" s="28" t="s">
        <v>639</v>
      </c>
      <c r="C11" s="87">
        <v>322955</v>
      </c>
      <c r="D11" s="87">
        <v>460127</v>
      </c>
      <c r="E11" s="87">
        <v>402475</v>
      </c>
      <c r="F11" s="87">
        <v>402475</v>
      </c>
    </row>
    <row r="12" spans="2:6" ht="24.95" customHeight="1" x14ac:dyDescent="0.25">
      <c r="B12" s="28" t="s">
        <v>641</v>
      </c>
      <c r="C12" s="87">
        <v>378664</v>
      </c>
      <c r="D12" s="87">
        <v>522736</v>
      </c>
      <c r="E12" s="87">
        <v>462184</v>
      </c>
      <c r="F12" s="87">
        <v>462184</v>
      </c>
    </row>
    <row r="13" spans="2:6" ht="24.95" customHeight="1" x14ac:dyDescent="0.25">
      <c r="B13" s="31" t="s">
        <v>642</v>
      </c>
      <c r="C13" s="87">
        <v>244706</v>
      </c>
      <c r="D13" s="87">
        <v>333854</v>
      </c>
      <c r="E13" s="87">
        <v>296386</v>
      </c>
      <c r="F13" s="87">
        <v>296386</v>
      </c>
    </row>
    <row r="14" spans="2:6" ht="24.95" customHeight="1" x14ac:dyDescent="0.25">
      <c r="B14" s="31" t="s">
        <v>643</v>
      </c>
      <c r="C14" s="87">
        <v>319597</v>
      </c>
      <c r="D14" s="87">
        <v>433861</v>
      </c>
      <c r="E14" s="87">
        <v>385837</v>
      </c>
      <c r="F14" s="87">
        <v>385837</v>
      </c>
    </row>
    <row r="15" spans="2:6" ht="24.95" customHeight="1" x14ac:dyDescent="0.25">
      <c r="B15" s="31" t="s">
        <v>644</v>
      </c>
      <c r="C15" s="87">
        <v>378316</v>
      </c>
      <c r="D15" s="87">
        <v>529288</v>
      </c>
      <c r="E15" s="87">
        <v>465836</v>
      </c>
      <c r="F15" s="87">
        <v>465836</v>
      </c>
    </row>
    <row r="16" spans="2:6" ht="24.95" customHeight="1" x14ac:dyDescent="0.25">
      <c r="B16" s="31" t="s">
        <v>645</v>
      </c>
      <c r="C16" s="87">
        <v>417886</v>
      </c>
      <c r="D16" s="87">
        <v>575482</v>
      </c>
      <c r="E16" s="87">
        <v>509246</v>
      </c>
      <c r="F16" s="87">
        <v>509246</v>
      </c>
    </row>
    <row r="17" spans="2:6" ht="24.95" customHeight="1" x14ac:dyDescent="0.25">
      <c r="B17" s="82" t="s">
        <v>646</v>
      </c>
      <c r="C17" s="87">
        <v>244706</v>
      </c>
      <c r="D17" s="87">
        <v>333854</v>
      </c>
      <c r="E17" s="87">
        <v>296386</v>
      </c>
      <c r="F17" s="87">
        <v>296386</v>
      </c>
    </row>
    <row r="18" spans="2:6" ht="24.95" customHeight="1" x14ac:dyDescent="0.25">
      <c r="B18" s="82" t="s">
        <v>647</v>
      </c>
      <c r="C18" s="87">
        <v>352497</v>
      </c>
      <c r="D18" s="87">
        <v>466761</v>
      </c>
      <c r="E18" s="87">
        <v>418737</v>
      </c>
      <c r="F18" s="87">
        <v>418737</v>
      </c>
    </row>
    <row r="19" spans="2:6" ht="24.95" customHeight="1" x14ac:dyDescent="0.25">
      <c r="B19" s="82" t="s">
        <v>648</v>
      </c>
      <c r="C19" s="87">
        <v>440826</v>
      </c>
      <c r="D19" s="87">
        <v>591798</v>
      </c>
      <c r="E19" s="87">
        <v>528346</v>
      </c>
      <c r="F19" s="87">
        <v>528346</v>
      </c>
    </row>
    <row r="20" spans="2:6" ht="24.95" customHeight="1" x14ac:dyDescent="0.25">
      <c r="B20" s="82" t="s">
        <v>649</v>
      </c>
      <c r="C20" s="87">
        <v>473816</v>
      </c>
      <c r="D20" s="87">
        <v>631412</v>
      </c>
      <c r="E20" s="87">
        <v>565176</v>
      </c>
      <c r="F20" s="87">
        <v>565176</v>
      </c>
    </row>
    <row r="21" spans="2:6" ht="24.95" customHeight="1" x14ac:dyDescent="0.25">
      <c r="B21" s="32" t="s">
        <v>650</v>
      </c>
      <c r="C21" s="87">
        <v>328024</v>
      </c>
      <c r="D21" s="87">
        <v>403372</v>
      </c>
      <c r="E21" s="87">
        <v>371704</v>
      </c>
      <c r="F21" s="87">
        <v>371704</v>
      </c>
    </row>
    <row r="22" spans="2:6" ht="24.95" customHeight="1" x14ac:dyDescent="0.25">
      <c r="B22" s="34" t="s">
        <v>651</v>
      </c>
      <c r="C22" s="87">
        <v>115568</v>
      </c>
      <c r="D22" s="87">
        <v>179600</v>
      </c>
      <c r="E22" s="87">
        <v>152688</v>
      </c>
      <c r="F22" s="87">
        <v>152688</v>
      </c>
    </row>
    <row r="23" spans="2:6" ht="24.95" customHeight="1" x14ac:dyDescent="0.25">
      <c r="B23" s="78" t="s">
        <v>656</v>
      </c>
      <c r="C23" s="87">
        <v>572422</v>
      </c>
      <c r="D23" s="87">
        <v>659362</v>
      </c>
      <c r="E23" s="87">
        <v>622822</v>
      </c>
      <c r="F23" s="87">
        <v>622822</v>
      </c>
    </row>
    <row r="24" spans="2:6" ht="24.95" customHeight="1" x14ac:dyDescent="0.25">
      <c r="B24" s="78" t="s">
        <v>657</v>
      </c>
      <c r="C24" s="87">
        <v>649088</v>
      </c>
      <c r="D24" s="87">
        <v>754244</v>
      </c>
      <c r="E24" s="87">
        <v>710048</v>
      </c>
      <c r="F24" s="87">
        <v>710048</v>
      </c>
    </row>
    <row r="25" spans="2:6" ht="24.95" customHeight="1" x14ac:dyDescent="0.25">
      <c r="B25" s="78" t="s">
        <v>658</v>
      </c>
      <c r="C25" s="87">
        <v>787670</v>
      </c>
      <c r="D25" s="87">
        <v>912146</v>
      </c>
      <c r="E25" s="87">
        <v>859830</v>
      </c>
      <c r="F25" s="87">
        <v>859830</v>
      </c>
    </row>
    <row r="26" spans="2:6" ht="18" x14ac:dyDescent="0.25">
      <c r="B26" s="1"/>
    </row>
    <row r="27" spans="2:6" ht="18" x14ac:dyDescent="0.25">
      <c r="B27" s="1"/>
    </row>
    <row r="28" spans="2:6" ht="18" x14ac:dyDescent="0.25">
      <c r="B28" s="1"/>
    </row>
    <row r="29" spans="2:6" ht="18" x14ac:dyDescent="0.25">
      <c r="B29" s="1"/>
    </row>
    <row r="30" spans="2:6" ht="18" x14ac:dyDescent="0.25">
      <c r="B30" s="1"/>
    </row>
    <row r="31" spans="2:6" ht="18" x14ac:dyDescent="0.25">
      <c r="B31" s="1"/>
    </row>
    <row r="32" spans="2:6" ht="18" x14ac:dyDescent="0.25">
      <c r="B32" s="1"/>
    </row>
    <row r="33" spans="2:2" ht="18" x14ac:dyDescent="0.25">
      <c r="B33" s="1"/>
    </row>
  </sheetData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ارزش نسبی خدمات دندانپزشکی</vt:lpstr>
      <vt:lpstr>تعرفه دولتی</vt:lpstr>
      <vt:lpstr>تعرفه خصوصی</vt:lpstr>
      <vt:lpstr>تعرفه خیریه</vt:lpstr>
      <vt:lpstr>تعرفه غیر دولتی</vt:lpstr>
      <vt:lpstr>تعرفه خدمات  کل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Parvin Sayyari</cp:lastModifiedBy>
  <cp:lastPrinted>2021-06-14T03:01:33Z</cp:lastPrinted>
  <dcterms:created xsi:type="dcterms:W3CDTF">2021-02-01T08:43:58Z</dcterms:created>
  <dcterms:modified xsi:type="dcterms:W3CDTF">2021-06-20T06:34:39Z</dcterms:modified>
</cp:coreProperties>
</file>