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اول مرداد تا آخر اسفند ماه96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P23" i="4" l="1"/>
  <c r="O23" i="4"/>
  <c r="N23" i="4"/>
  <c r="M23" i="4"/>
  <c r="L23" i="4"/>
  <c r="K23" i="4"/>
  <c r="J23" i="4"/>
  <c r="U23" i="4" s="1"/>
  <c r="I23" i="4"/>
  <c r="H23" i="4"/>
  <c r="G23" i="4"/>
  <c r="F23" i="4"/>
  <c r="E23" i="4"/>
  <c r="D23" i="4"/>
  <c r="C23" i="4"/>
  <c r="B23" i="4"/>
  <c r="X22" i="4"/>
  <c r="W22" i="4"/>
  <c r="V22" i="4"/>
  <c r="T22" i="4"/>
  <c r="S22" i="4"/>
  <c r="U22" i="4" s="1"/>
  <c r="R22" i="4"/>
  <c r="Q22" i="4"/>
  <c r="Y22" i="4" s="1"/>
  <c r="W21" i="4"/>
  <c r="X21" i="4" s="1"/>
  <c r="S21" i="4"/>
  <c r="V21" i="4" s="1"/>
  <c r="Q21" i="4"/>
  <c r="R21" i="4" s="1"/>
  <c r="X20" i="4"/>
  <c r="W20" i="4"/>
  <c r="V20" i="4"/>
  <c r="T20" i="4"/>
  <c r="S20" i="4"/>
  <c r="U20" i="4" s="1"/>
  <c r="R20" i="4"/>
  <c r="Q20" i="4"/>
  <c r="Y20" i="4" s="1"/>
  <c r="W19" i="4"/>
  <c r="X19" i="4" s="1"/>
  <c r="S19" i="4"/>
  <c r="V19" i="4" s="1"/>
  <c r="Q19" i="4"/>
  <c r="R19" i="4" s="1"/>
  <c r="X18" i="4"/>
  <c r="W18" i="4"/>
  <c r="V18" i="4"/>
  <c r="T18" i="4"/>
  <c r="S18" i="4"/>
  <c r="U18" i="4" s="1"/>
  <c r="R18" i="4"/>
  <c r="Q18" i="4"/>
  <c r="Y18" i="4" s="1"/>
  <c r="W17" i="4"/>
  <c r="X17" i="4" s="1"/>
  <c r="S17" i="4"/>
  <c r="V17" i="4" s="1"/>
  <c r="Q17" i="4"/>
  <c r="R17" i="4" s="1"/>
  <c r="X16" i="4"/>
  <c r="W16" i="4"/>
  <c r="V16" i="4"/>
  <c r="T16" i="4"/>
  <c r="S16" i="4"/>
  <c r="U16" i="4" s="1"/>
  <c r="R16" i="4"/>
  <c r="Q16" i="4"/>
  <c r="Y16" i="4" s="1"/>
  <c r="W15" i="4"/>
  <c r="X15" i="4" s="1"/>
  <c r="S15" i="4"/>
  <c r="V15" i="4" s="1"/>
  <c r="Q15" i="4"/>
  <c r="R15" i="4" s="1"/>
  <c r="X14" i="4"/>
  <c r="W14" i="4"/>
  <c r="V14" i="4"/>
  <c r="T14" i="4"/>
  <c r="S14" i="4"/>
  <c r="U14" i="4" s="1"/>
  <c r="R14" i="4"/>
  <c r="Q14" i="4"/>
  <c r="Y14" i="4" s="1"/>
  <c r="W13" i="4"/>
  <c r="X13" i="4" s="1"/>
  <c r="S13" i="4"/>
  <c r="V13" i="4" s="1"/>
  <c r="Q13" i="4"/>
  <c r="R13" i="4" s="1"/>
  <c r="X12" i="4"/>
  <c r="W12" i="4"/>
  <c r="V12" i="4"/>
  <c r="T12" i="4"/>
  <c r="S12" i="4"/>
  <c r="U12" i="4" s="1"/>
  <c r="R12" i="4"/>
  <c r="Q12" i="4"/>
  <c r="Y12" i="4" s="1"/>
  <c r="W11" i="4"/>
  <c r="X11" i="4" s="1"/>
  <c r="S11" i="4"/>
  <c r="V11" i="4" s="1"/>
  <c r="Q11" i="4"/>
  <c r="R11" i="4" s="1"/>
  <c r="X10" i="4"/>
  <c r="W10" i="4"/>
  <c r="V10" i="4"/>
  <c r="T10" i="4"/>
  <c r="S10" i="4"/>
  <c r="U10" i="4" s="1"/>
  <c r="R10" i="4"/>
  <c r="Q10" i="4"/>
  <c r="Y10" i="4" s="1"/>
  <c r="W9" i="4"/>
  <c r="X9" i="4" s="1"/>
  <c r="S9" i="4"/>
  <c r="V9" i="4" s="1"/>
  <c r="Q9" i="4"/>
  <c r="R9" i="4" s="1"/>
  <c r="X8" i="4"/>
  <c r="W8" i="4"/>
  <c r="V8" i="4"/>
  <c r="T8" i="4"/>
  <c r="S8" i="4"/>
  <c r="U8" i="4" s="1"/>
  <c r="R8" i="4"/>
  <c r="Q8" i="4"/>
  <c r="Y8" i="4" s="1"/>
  <c r="W7" i="4"/>
  <c r="X7" i="4" s="1"/>
  <c r="S7" i="4"/>
  <c r="V7" i="4" s="1"/>
  <c r="Q7" i="4"/>
  <c r="R7" i="4" s="1"/>
  <c r="X6" i="4"/>
  <c r="W6" i="4"/>
  <c r="V6" i="4"/>
  <c r="T6" i="4"/>
  <c r="S6" i="4"/>
  <c r="U6" i="4" s="1"/>
  <c r="R6" i="4"/>
  <c r="Q6" i="4"/>
  <c r="Y6" i="4" s="1"/>
  <c r="W5" i="4"/>
  <c r="W23" i="4" s="1"/>
  <c r="X23" i="4" s="1"/>
  <c r="S5" i="4"/>
  <c r="S23" i="4" s="1"/>
  <c r="Q5" i="4"/>
  <c r="Q23" i="4" s="1"/>
  <c r="R23" i="4" s="1"/>
  <c r="V23" i="4" l="1"/>
  <c r="T23" i="4"/>
  <c r="Y23" i="4"/>
  <c r="U5" i="4"/>
  <c r="Y5" i="4"/>
  <c r="U7" i="4"/>
  <c r="Y7" i="4"/>
  <c r="U9" i="4"/>
  <c r="Y9" i="4"/>
  <c r="U11" i="4"/>
  <c r="Y11" i="4"/>
  <c r="U13" i="4"/>
  <c r="Y13" i="4"/>
  <c r="U15" i="4"/>
  <c r="Y15" i="4"/>
  <c r="U17" i="4"/>
  <c r="Y17" i="4"/>
  <c r="U19" i="4"/>
  <c r="Y19" i="4"/>
  <c r="U21" i="4"/>
  <c r="Y21" i="4"/>
  <c r="R5" i="4"/>
  <c r="T5" i="4"/>
  <c r="V5" i="4"/>
  <c r="X5" i="4"/>
  <c r="T7" i="4"/>
  <c r="T9" i="4"/>
  <c r="T11" i="4"/>
  <c r="T13" i="4"/>
  <c r="T15" i="4"/>
  <c r="T17" i="4"/>
  <c r="T19" i="4"/>
  <c r="T21" i="4"/>
</calcChain>
</file>

<file path=xl/comments1.xml><?xml version="1.0" encoding="utf-8"?>
<comments xmlns="http://schemas.openxmlformats.org/spreadsheetml/2006/main">
  <authors>
    <author>Author</author>
  </authors>
  <commentList>
    <comment ref="X5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<sst xmlns="http://schemas.openxmlformats.org/spreadsheetml/2006/main" count="55" uniqueCount="53">
  <si>
    <t xml:space="preserve">وضعیت انجام خطر سنجی از اول مرداد ماه لغایت 29 اسفند ماه به تفکیک شهرستانهای استان  </t>
  </si>
  <si>
    <t>نام شهرستان</t>
  </si>
  <si>
    <t>جمعیت کل شهرستان</t>
  </si>
  <si>
    <t>شبکه خدمت</t>
  </si>
  <si>
    <t>نتایج خطر سنجی</t>
  </si>
  <si>
    <t>فعالیت کاربران سامانه</t>
  </si>
  <si>
    <t>گزارش اقدام ها</t>
  </si>
  <si>
    <t>گزارش تشخیص ها</t>
  </si>
  <si>
    <t>گزارش اقدامها</t>
  </si>
  <si>
    <t>صورت کسر شاخص 1</t>
  </si>
  <si>
    <t>مخرج کسر شاخص های شماره 2 الی4)</t>
  </si>
  <si>
    <t>جمعیت بالای 30 سال شهرستان</t>
  </si>
  <si>
    <t xml:space="preserve">    تعداد       خطر سنجی اول مرداد ماه لغایت 29 اسفند ماه</t>
  </si>
  <si>
    <t>خطر بالاتر از 30 درصددر ابتدای ارزیابی(بیمار قلبی عروقی)</t>
  </si>
  <si>
    <t>سالم :  سه سال بعد ارزیابی</t>
  </si>
  <si>
    <t xml:space="preserve">سال 12 ماه بعد پیگیری بهمن </t>
  </si>
  <si>
    <t>سال 12 ماه بعد پیگیری اسفند</t>
  </si>
  <si>
    <t>خطر  کمتر از 10درصد</t>
  </si>
  <si>
    <t>خطر 19-10%</t>
  </si>
  <si>
    <t xml:space="preserve"> خطر 20-29%</t>
  </si>
  <si>
    <t>بالاتر از  30%</t>
  </si>
  <si>
    <t>خطر 30 الی 40 درصد</t>
  </si>
  <si>
    <t>خطر بالاتر از 40 درصد</t>
  </si>
  <si>
    <t>سطح خطر 30 درصد به بالاست</t>
  </si>
  <si>
    <t>سطح خطر 30 درصد به بالاست (مبتني بر سابقه بيماري قلبي)</t>
  </si>
  <si>
    <t>کل خطر سنجی کامل صورت گرفته  96</t>
  </si>
  <si>
    <t xml:space="preserve">درصد انجام خطرسنجی در جمعیت بالای 30 سال </t>
  </si>
  <si>
    <t>کل افراد تعیین ریسک خطر شده 96  96(گزارش تشخیص ها)</t>
  </si>
  <si>
    <t xml:space="preserve">درصد افراد با ریسک خطر کمتر از 10 درصد در جمعیت بالای 30 سال خطر سنجی شده </t>
  </si>
  <si>
    <t xml:space="preserve">درصد افراد با ریسک خطر 10-19 درصد در جمعیت بالای 30 سال خطر سنجی شده </t>
  </si>
  <si>
    <t xml:space="preserve">درصد افراد با ریسک خطر 20-29 درصددرصد در جمعیت بالای 30 سال خطر سنجی شده </t>
  </si>
  <si>
    <t xml:space="preserve">تعداد  افراد باریسک خطر بالاتر از 30 درصد م افراد با سابقه قلبی عروقی </t>
  </si>
  <si>
    <t>درصد افراد باریسک خطر بالاتر از 30 درصد در جمعیت بالای 30 سال خطر سنجی شده</t>
  </si>
  <si>
    <t xml:space="preserve">درصد بیماران با سابقه قلبی عروقی در جمعیت بالای 30 سال خطر سنجی شده </t>
  </si>
  <si>
    <t>آذرشهر</t>
  </si>
  <si>
    <t xml:space="preserve">اسکو </t>
  </si>
  <si>
    <t>اهر</t>
  </si>
  <si>
    <t>بستان آباد</t>
  </si>
  <si>
    <t>بناب</t>
  </si>
  <si>
    <t>تبريز</t>
  </si>
  <si>
    <t xml:space="preserve">جلفا  </t>
  </si>
  <si>
    <t>چار اويماق</t>
  </si>
  <si>
    <t>خداآفرین</t>
  </si>
  <si>
    <t>شبستر</t>
  </si>
  <si>
    <t>عجب شير</t>
  </si>
  <si>
    <t>کلیبر</t>
  </si>
  <si>
    <t>مرند</t>
  </si>
  <si>
    <t>ملكان</t>
  </si>
  <si>
    <t>ميانه</t>
  </si>
  <si>
    <t>ورزقان</t>
  </si>
  <si>
    <t>هريس</t>
  </si>
  <si>
    <t>هشترود</t>
  </si>
  <si>
    <t>استان با 4 شهرستان از اول سال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</si>
</sst>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8"/>
      <color theme="1"/>
      <name val="Arial"/>
      <family val="2"/>
      <charset val="178"/>
      <scheme val="minor"/>
    </font>
    <font>
      <sz val="10"/>
      <name val="Arial"/>
      <family val="2"/>
    </font>
    <font>
      <b/>
      <sz val="11"/>
      <name val="B Nazanin"/>
      <charset val="178"/>
    </font>
    <font>
      <b/>
      <sz val="10"/>
      <name val="B Nazanin"/>
      <charset val="178"/>
    </font>
    <font>
      <sz val="11"/>
      <color theme="1"/>
      <name val="B Nazanin"/>
      <charset val="178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" fillId="0" borderId="0" xfId="1"/>
    <xf numFmtId="0" fontId="2" fillId="0" borderId="2" xfId="1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3" borderId="0" xfId="1" applyFill="1"/>
    <xf numFmtId="0" fontId="2" fillId="0" borderId="6" xfId="1" applyFont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7" fillId="0" borderId="5" xfId="2" applyFont="1" applyFill="1" applyBorder="1" applyAlignment="1" applyProtection="1">
      <alignment horizontal="center" vertical="center" wrapText="1" readingOrder="2"/>
      <protection locked="0"/>
    </xf>
    <xf numFmtId="0" fontId="7" fillId="2" borderId="5" xfId="2" applyFont="1" applyFill="1" applyBorder="1" applyAlignment="1" applyProtection="1">
      <alignment horizontal="center" vertical="center" wrapText="1" readingOrder="2"/>
      <protection locked="0"/>
    </xf>
    <xf numFmtId="0" fontId="3" fillId="5" borderId="5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7" borderId="5" xfId="1" applyFont="1" applyFill="1" applyBorder="1" applyAlignment="1">
      <alignment horizontal="center" vertical="center" wrapText="1"/>
    </xf>
    <xf numFmtId="0" fontId="4" fillId="8" borderId="5" xfId="1" applyFont="1" applyFill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3" fillId="10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10" borderId="13" xfId="1" applyFont="1" applyFill="1" applyBorder="1" applyAlignment="1">
      <alignment horizontal="center" vertical="center" wrapText="1"/>
    </xf>
    <xf numFmtId="0" fontId="3" fillId="11" borderId="0" xfId="1" applyFont="1" applyFill="1" applyAlignment="1">
      <alignment horizontal="center" vertical="center" wrapText="1"/>
    </xf>
    <xf numFmtId="0" fontId="3" fillId="12" borderId="5" xfId="1" applyFont="1" applyFill="1" applyBorder="1" applyAlignment="1">
      <alignment horizontal="center" vertical="center" wrapText="1"/>
    </xf>
    <xf numFmtId="0" fontId="3" fillId="13" borderId="0" xfId="1" applyFont="1" applyFill="1" applyAlignment="1">
      <alignment horizontal="center" vertical="center" wrapText="1"/>
    </xf>
    <xf numFmtId="0" fontId="3" fillId="7" borderId="5" xfId="1" applyFont="1" applyFill="1" applyBorder="1" applyAlignment="1">
      <alignment wrapText="1"/>
    </xf>
    <xf numFmtId="0" fontId="3" fillId="8" borderId="5" xfId="1" applyFont="1" applyFill="1" applyBorder="1" applyAlignment="1">
      <alignment wrapText="1"/>
    </xf>
    <xf numFmtId="0" fontId="3" fillId="9" borderId="5" xfId="1" applyFont="1" applyFill="1" applyBorder="1" applyAlignment="1">
      <alignment wrapText="1"/>
    </xf>
    <xf numFmtId="0" fontId="3" fillId="10" borderId="5" xfId="1" applyFont="1" applyFill="1" applyBorder="1" applyAlignment="1">
      <alignment wrapText="1"/>
    </xf>
    <xf numFmtId="0" fontId="3" fillId="5" borderId="5" xfId="1" applyFont="1" applyFill="1" applyBorder="1" applyAlignment="1">
      <alignment wrapText="1"/>
    </xf>
    <xf numFmtId="0" fontId="8" fillId="0" borderId="14" xfId="2" applyFont="1" applyFill="1" applyBorder="1" applyAlignment="1" applyProtection="1">
      <alignment horizontal="center" vertical="center" wrapText="1" readingOrder="2"/>
      <protection locked="0"/>
    </xf>
    <xf numFmtId="0" fontId="4" fillId="0" borderId="5" xfId="1" applyFont="1" applyBorder="1" applyAlignment="1">
      <alignment horizontal="center"/>
    </xf>
    <xf numFmtId="1" fontId="4" fillId="2" borderId="13" xfId="0" applyNumberFormat="1" applyFont="1" applyFill="1" applyBorder="1" applyAlignment="1">
      <alignment horizontal="center" vertical="center"/>
    </xf>
    <xf numFmtId="1" fontId="4" fillId="6" borderId="13" xfId="0" applyNumberFormat="1" applyFont="1" applyFill="1" applyBorder="1" applyAlignment="1">
      <alignment horizontal="center" vertical="center"/>
    </xf>
    <xf numFmtId="0" fontId="3" fillId="14" borderId="5" xfId="1" applyFont="1" applyFill="1" applyBorder="1" applyAlignment="1">
      <alignment horizontal="center"/>
    </xf>
    <xf numFmtId="1" fontId="4" fillId="7" borderId="13" xfId="0" applyNumberFormat="1" applyFont="1" applyFill="1" applyBorder="1" applyAlignment="1">
      <alignment horizontal="center" vertical="center"/>
    </xf>
    <xf numFmtId="1" fontId="4" fillId="8" borderId="13" xfId="0" applyNumberFormat="1" applyFont="1" applyFill="1" applyBorder="1" applyAlignment="1">
      <alignment horizontal="center" vertical="center"/>
    </xf>
    <xf numFmtId="1" fontId="4" fillId="9" borderId="13" xfId="0" applyNumberFormat="1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1" fillId="10" borderId="15" xfId="1" applyFill="1" applyBorder="1"/>
    <xf numFmtId="1" fontId="3" fillId="11" borderId="5" xfId="1" applyNumberFormat="1" applyFont="1" applyFill="1" applyBorder="1" applyAlignment="1">
      <alignment horizontal="center" vertical="center"/>
    </xf>
    <xf numFmtId="164" fontId="3" fillId="12" borderId="5" xfId="1" applyNumberFormat="1" applyFont="1" applyFill="1" applyBorder="1" applyAlignment="1">
      <alignment horizontal="center" vertical="center"/>
    </xf>
    <xf numFmtId="1" fontId="3" fillId="12" borderId="5" xfId="1" applyNumberFormat="1" applyFont="1" applyFill="1" applyBorder="1" applyAlignment="1">
      <alignment horizontal="center" vertical="center"/>
    </xf>
    <xf numFmtId="164" fontId="9" fillId="7" borderId="5" xfId="1" applyNumberFormat="1" applyFont="1" applyFill="1" applyBorder="1" applyAlignment="1">
      <alignment horizontal="center"/>
    </xf>
    <xf numFmtId="164" fontId="9" fillId="8" borderId="5" xfId="1" applyNumberFormat="1" applyFont="1" applyFill="1" applyBorder="1" applyAlignment="1">
      <alignment horizontal="center"/>
    </xf>
    <xf numFmtId="164" fontId="9" fillId="9" borderId="5" xfId="1" applyNumberFormat="1" applyFont="1" applyFill="1" applyBorder="1" applyAlignment="1">
      <alignment horizontal="center"/>
    </xf>
    <xf numFmtId="1" fontId="9" fillId="3" borderId="5" xfId="1" applyNumberFormat="1" applyFont="1" applyFill="1" applyBorder="1" applyAlignment="1">
      <alignment horizontal="center"/>
    </xf>
    <xf numFmtId="164" fontId="9" fillId="10" borderId="5" xfId="1" applyNumberFormat="1" applyFont="1" applyFill="1" applyBorder="1" applyAlignment="1">
      <alignment horizontal="center"/>
    </xf>
    <xf numFmtId="164" fontId="9" fillId="0" borderId="5" xfId="1" applyNumberFormat="1" applyFont="1" applyBorder="1" applyAlignment="1">
      <alignment horizontal="center" vertical="center"/>
    </xf>
    <xf numFmtId="0" fontId="8" fillId="15" borderId="14" xfId="2" applyFont="1" applyFill="1" applyBorder="1" applyAlignment="1" applyProtection="1">
      <alignment horizontal="center" vertical="center" wrapText="1" readingOrder="2"/>
      <protection locked="0"/>
    </xf>
    <xf numFmtId="0" fontId="8" fillId="8" borderId="5" xfId="2" applyFont="1" applyFill="1" applyBorder="1" applyAlignment="1" applyProtection="1">
      <alignment horizontal="center" vertical="center" wrapText="1" readingOrder="2"/>
      <protection locked="0"/>
    </xf>
    <xf numFmtId="0" fontId="4" fillId="0" borderId="5" xfId="1" applyFont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64" fontId="3" fillId="7" borderId="5" xfId="1" applyNumberFormat="1" applyFont="1" applyFill="1" applyBorder="1" applyAlignment="1">
      <alignment horizontal="center" vertical="center"/>
    </xf>
    <xf numFmtId="164" fontId="3" fillId="8" borderId="5" xfId="1" applyNumberFormat="1" applyFont="1" applyFill="1" applyBorder="1" applyAlignment="1">
      <alignment horizontal="center" vertical="center"/>
    </xf>
    <xf numFmtId="164" fontId="3" fillId="9" borderId="5" xfId="1" applyNumberFormat="1" applyFont="1" applyFill="1" applyBorder="1" applyAlignment="1">
      <alignment horizontal="center" vertical="center"/>
    </xf>
    <xf numFmtId="1" fontId="3" fillId="3" borderId="5" xfId="1" applyNumberFormat="1" applyFont="1" applyFill="1" applyBorder="1" applyAlignment="1">
      <alignment horizontal="center" vertical="center"/>
    </xf>
    <xf numFmtId="164" fontId="3" fillId="10" borderId="5" xfId="1" applyNumberFormat="1" applyFont="1" applyFill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1" fillId="0" borderId="0" xfId="1" applyFont="1" applyAlignment="1">
      <alignment wrapText="1"/>
    </xf>
    <xf numFmtId="0" fontId="1" fillId="0" borderId="0" xfId="1" applyFont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82;&#1591;&#1585;&#1587;&#1606;&#1580;&#1740;97\&#1576;&#1585;&#1585;&#1587;&#1740;%20&#1705;&#1604;&#1740;%20%20&#1608;&#1590;&#1593;&#1740;&#1578;%20&#1582;&#1591;&#1585;%20&#1587;&#1606;&#1580;&#1740;%20&#1587;&#1575;&#1604;%2096%20&#1576;&#1607;&#1605;&#1585;&#1607;%204%20&#1588;&#1607;&#1585;&#1587;&#1578;&#1575;&#1606;%20&#1662;&#1575;&#1740;&#1604;&#1608;&#1578;%20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فروردین 97"/>
      <sheetName val="اول مرداد تا آخر اسفند ماه96"/>
      <sheetName val="امار کلی سامانه تا دی ماه"/>
      <sheetName val="اول مرداد تا آخر دی ماه"/>
      <sheetName val="دی ماه 96"/>
      <sheetName val="بهمن ماه "/>
      <sheetName val="اسفندماه"/>
      <sheetName val="Sheet2"/>
      <sheetName val="Sheet3"/>
    </sheetNames>
    <sheetDataSet>
      <sheetData sheetId="0"/>
      <sheetData sheetId="1">
        <row r="32">
          <cell r="H32" t="str">
            <v>کل افراد خطرسنجی شده 96</v>
          </cell>
          <cell r="I32">
            <v>340851</v>
          </cell>
        </row>
        <row r="33">
          <cell r="H33" t="str">
            <v>افراد سالم سه سال بعد ارزیابی</v>
          </cell>
          <cell r="I33">
            <v>65316</v>
          </cell>
        </row>
        <row r="34">
          <cell r="H34" t="str">
            <v xml:space="preserve">خطرکمتر از 10 درصد </v>
          </cell>
          <cell r="I34">
            <v>252783</v>
          </cell>
        </row>
        <row r="35">
          <cell r="H35" t="str">
            <v>10-20درصد</v>
          </cell>
          <cell r="I35">
            <v>9560</v>
          </cell>
        </row>
        <row r="36">
          <cell r="H36" t="str">
            <v>20-30درصد</v>
          </cell>
          <cell r="I36">
            <v>1722</v>
          </cell>
        </row>
        <row r="37">
          <cell r="H37" t="str">
            <v xml:space="preserve">سطح خطربالاتر از 30 درصد </v>
          </cell>
          <cell r="I37">
            <v>9739</v>
          </cell>
        </row>
        <row r="38">
          <cell r="H38" t="str">
            <v>سطح خطر بالاتر از 30 درصد (باسابقه قلبی عروقی )</v>
          </cell>
          <cell r="I38">
            <v>1731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5"/>
  <sheetViews>
    <sheetView rightToLeft="1" tabSelected="1" workbookViewId="0">
      <pane xSplit="1" ySplit="3" topLeftCell="H4" activePane="bottomRight" state="frozen"/>
      <selection pane="topRight" activeCell="B1" sqref="B1"/>
      <selection pane="bottomLeft" activeCell="A4" sqref="A4"/>
      <selection pane="bottomRight" sqref="A1:Y1"/>
    </sheetView>
  </sheetViews>
  <sheetFormatPr defaultRowHeight="14.25" x14ac:dyDescent="0.2"/>
  <cols>
    <col min="1" max="22" width="9" style="3"/>
    <col min="23" max="23" width="9" style="9"/>
    <col min="24" max="16384" width="9" style="3"/>
  </cols>
  <sheetData>
    <row r="1" spans="1:25" ht="24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4" x14ac:dyDescent="0.2">
      <c r="A2" s="4" t="s">
        <v>1</v>
      </c>
      <c r="B2" s="5" t="s">
        <v>2</v>
      </c>
      <c r="C2" s="6"/>
      <c r="D2" s="7" t="s">
        <v>3</v>
      </c>
      <c r="E2" s="8" t="s">
        <v>4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5" ht="31.5" customHeight="1" x14ac:dyDescent="0.2">
      <c r="A3" s="10"/>
      <c r="B3" s="11"/>
      <c r="C3" s="12"/>
      <c r="D3" s="13" t="s">
        <v>5</v>
      </c>
      <c r="E3" s="14" t="s">
        <v>6</v>
      </c>
      <c r="F3" s="15"/>
      <c r="G3" s="15"/>
      <c r="H3" s="16"/>
      <c r="I3" s="17" t="s">
        <v>7</v>
      </c>
      <c r="J3" s="17"/>
      <c r="K3" s="17"/>
      <c r="L3" s="18" t="s">
        <v>8</v>
      </c>
      <c r="M3" s="19" t="s">
        <v>7</v>
      </c>
      <c r="N3" s="20"/>
      <c r="O3" s="20"/>
      <c r="P3" s="21"/>
      <c r="Q3" s="22" t="s">
        <v>9</v>
      </c>
      <c r="S3" s="22" t="s">
        <v>10</v>
      </c>
    </row>
    <row r="4" spans="1:25" ht="156" x14ac:dyDescent="0.5">
      <c r="A4" s="23"/>
      <c r="B4" s="24" t="s">
        <v>2</v>
      </c>
      <c r="C4" s="24" t="s">
        <v>11</v>
      </c>
      <c r="D4" s="25" t="s">
        <v>12</v>
      </c>
      <c r="E4" s="26" t="s">
        <v>13</v>
      </c>
      <c r="F4" s="27" t="s">
        <v>14</v>
      </c>
      <c r="G4" s="27" t="s">
        <v>15</v>
      </c>
      <c r="H4" s="27" t="s">
        <v>16</v>
      </c>
      <c r="I4" s="28" t="s">
        <v>17</v>
      </c>
      <c r="J4" s="29" t="s">
        <v>18</v>
      </c>
      <c r="K4" s="30" t="s">
        <v>19</v>
      </c>
      <c r="L4" s="31" t="s">
        <v>20</v>
      </c>
      <c r="M4" s="32" t="s">
        <v>21</v>
      </c>
      <c r="N4" s="32" t="s">
        <v>22</v>
      </c>
      <c r="O4" s="31" t="s">
        <v>23</v>
      </c>
      <c r="P4" s="33" t="s">
        <v>24</v>
      </c>
      <c r="Q4" s="34" t="s">
        <v>25</v>
      </c>
      <c r="R4" s="35" t="s">
        <v>26</v>
      </c>
      <c r="S4" s="36" t="s">
        <v>27</v>
      </c>
      <c r="T4" s="37" t="s">
        <v>28</v>
      </c>
      <c r="U4" s="38" t="s">
        <v>29</v>
      </c>
      <c r="V4" s="39" t="s">
        <v>30</v>
      </c>
      <c r="W4" s="40" t="s">
        <v>31</v>
      </c>
      <c r="X4" s="40" t="s">
        <v>32</v>
      </c>
      <c r="Y4" s="41" t="s">
        <v>33</v>
      </c>
    </row>
    <row r="5" spans="1:25" ht="19.5" x14ac:dyDescent="0.5">
      <c r="A5" s="42" t="s">
        <v>34</v>
      </c>
      <c r="B5" s="43">
        <v>110311</v>
      </c>
      <c r="C5" s="43">
        <v>59996</v>
      </c>
      <c r="D5" s="44">
        <v>17211</v>
      </c>
      <c r="E5" s="44">
        <v>398</v>
      </c>
      <c r="F5" s="45">
        <v>1600</v>
      </c>
      <c r="G5" s="46">
        <v>98</v>
      </c>
      <c r="H5" s="46">
        <v>74</v>
      </c>
      <c r="I5" s="47">
        <v>10782</v>
      </c>
      <c r="J5" s="48">
        <v>509</v>
      </c>
      <c r="K5" s="49">
        <v>132</v>
      </c>
      <c r="L5" s="44">
        <v>88</v>
      </c>
      <c r="M5" s="32">
        <v>0</v>
      </c>
      <c r="N5" s="32">
        <v>0</v>
      </c>
      <c r="O5" s="50">
        <v>402</v>
      </c>
      <c r="P5" s="51">
        <v>82</v>
      </c>
      <c r="Q5" s="52">
        <f>P5+O5+N5+M5+K5+J5+I5+H5+G5+F5</f>
        <v>13679</v>
      </c>
      <c r="R5" s="53">
        <f t="shared" ref="R5:R23" si="0">Q5/C5*100</f>
        <v>22.799853323554903</v>
      </c>
      <c r="S5" s="54">
        <f>P5+O5+N5+M5+K5+J5+I5</f>
        <v>11907</v>
      </c>
      <c r="T5" s="55">
        <f>I5/S5*100</f>
        <v>90.551776266061978</v>
      </c>
      <c r="U5" s="56">
        <f>J5/S5*100</f>
        <v>4.274796338288402</v>
      </c>
      <c r="V5" s="57">
        <f>K5/S5*100</f>
        <v>1.1085915847820609</v>
      </c>
      <c r="W5" s="58">
        <f>P5+O5</f>
        <v>484</v>
      </c>
      <c r="X5" s="59">
        <f>W5/S5*100</f>
        <v>4.0648358108675575</v>
      </c>
      <c r="Y5" s="60">
        <f>E5/Q5*100</f>
        <v>2.9095694129687844</v>
      </c>
    </row>
    <row r="6" spans="1:25" ht="19.5" x14ac:dyDescent="0.5">
      <c r="A6" s="61" t="s">
        <v>35</v>
      </c>
      <c r="B6" s="43">
        <v>158270</v>
      </c>
      <c r="C6" s="43">
        <v>75214</v>
      </c>
      <c r="D6" s="44">
        <v>29821</v>
      </c>
      <c r="E6" s="44">
        <v>664</v>
      </c>
      <c r="F6" s="45">
        <v>4576</v>
      </c>
      <c r="G6" s="46">
        <v>69</v>
      </c>
      <c r="H6" s="46">
        <v>56</v>
      </c>
      <c r="I6" s="47">
        <v>19672</v>
      </c>
      <c r="J6" s="48">
        <v>680</v>
      </c>
      <c r="K6" s="49">
        <v>101</v>
      </c>
      <c r="L6" s="44">
        <v>58</v>
      </c>
      <c r="M6" s="32">
        <v>1</v>
      </c>
      <c r="N6" s="32">
        <v>3</v>
      </c>
      <c r="O6" s="50">
        <v>626</v>
      </c>
      <c r="P6" s="51">
        <v>103</v>
      </c>
      <c r="Q6" s="52">
        <f t="shared" ref="Q6:Q22" si="1">P6+O6+N6+M6+K6+J6+I6+H6+G6+F6</f>
        <v>25887</v>
      </c>
      <c r="R6" s="53">
        <f t="shared" si="0"/>
        <v>34.417794559523493</v>
      </c>
      <c r="S6" s="54">
        <f t="shared" ref="S6:S22" si="2">P6+O6+N6+M6+K6+J6+I6</f>
        <v>21186</v>
      </c>
      <c r="T6" s="55">
        <f t="shared" ref="T6:T23" si="3">I6/S6*100</f>
        <v>92.853771358444263</v>
      </c>
      <c r="U6" s="56">
        <f t="shared" ref="U6:U23" si="4">J6/S6*100</f>
        <v>3.2096667610686302</v>
      </c>
      <c r="V6" s="57">
        <f t="shared" ref="V6:V23" si="5">K6/S6*100</f>
        <v>0.47672991598225239</v>
      </c>
      <c r="W6" s="58">
        <f t="shared" ref="W6:W22" si="6">P6+O6</f>
        <v>729</v>
      </c>
      <c r="X6" s="59">
        <f t="shared" ref="X6:X23" si="7">W6/S6*100</f>
        <v>3.4409515717926933</v>
      </c>
      <c r="Y6" s="60">
        <f t="shared" ref="Y6:Y23" si="8">E6/Q6*100</f>
        <v>2.5649940124386759</v>
      </c>
    </row>
    <row r="7" spans="1:25" ht="19.5" x14ac:dyDescent="0.5">
      <c r="A7" s="42" t="s">
        <v>36</v>
      </c>
      <c r="B7" s="43">
        <v>154530</v>
      </c>
      <c r="C7" s="43">
        <v>79705</v>
      </c>
      <c r="D7" s="44">
        <v>29911</v>
      </c>
      <c r="E7" s="44">
        <v>459</v>
      </c>
      <c r="F7" s="45">
        <v>3944</v>
      </c>
      <c r="G7" s="46">
        <v>123</v>
      </c>
      <c r="H7" s="46">
        <v>73</v>
      </c>
      <c r="I7" s="47">
        <v>20264</v>
      </c>
      <c r="J7" s="48">
        <v>737</v>
      </c>
      <c r="K7" s="49">
        <v>140</v>
      </c>
      <c r="L7" s="44">
        <v>68</v>
      </c>
      <c r="M7" s="32">
        <v>0</v>
      </c>
      <c r="N7" s="32">
        <v>0</v>
      </c>
      <c r="O7" s="50">
        <v>433</v>
      </c>
      <c r="P7" s="51">
        <v>91</v>
      </c>
      <c r="Q7" s="52">
        <f t="shared" si="1"/>
        <v>25805</v>
      </c>
      <c r="R7" s="53">
        <f t="shared" si="0"/>
        <v>32.375635154632711</v>
      </c>
      <c r="S7" s="54">
        <f t="shared" si="2"/>
        <v>21665</v>
      </c>
      <c r="T7" s="55">
        <f t="shared" si="3"/>
        <v>93.533348719132235</v>
      </c>
      <c r="U7" s="56">
        <f t="shared" si="4"/>
        <v>3.4018001384721899</v>
      </c>
      <c r="V7" s="57">
        <f t="shared" si="5"/>
        <v>0.64620355411954766</v>
      </c>
      <c r="W7" s="58">
        <f t="shared" si="6"/>
        <v>524</v>
      </c>
      <c r="X7" s="59">
        <f t="shared" si="7"/>
        <v>2.4186475882760212</v>
      </c>
      <c r="Y7" s="60">
        <f t="shared" si="8"/>
        <v>1.7787250532842473</v>
      </c>
    </row>
    <row r="8" spans="1:25" ht="17.25" customHeight="1" x14ac:dyDescent="0.5">
      <c r="A8" s="61" t="s">
        <v>37</v>
      </c>
      <c r="B8" s="43">
        <v>94769</v>
      </c>
      <c r="C8" s="43">
        <v>47419</v>
      </c>
      <c r="D8" s="44">
        <v>20836</v>
      </c>
      <c r="E8" s="44">
        <v>506</v>
      </c>
      <c r="F8" s="45">
        <v>3149</v>
      </c>
      <c r="G8" s="46">
        <v>44</v>
      </c>
      <c r="H8" s="46">
        <v>50</v>
      </c>
      <c r="I8" s="47">
        <v>10248</v>
      </c>
      <c r="J8" s="48">
        <v>585</v>
      </c>
      <c r="K8" s="49">
        <v>121</v>
      </c>
      <c r="L8" s="44">
        <v>30</v>
      </c>
      <c r="M8" s="32">
        <v>7</v>
      </c>
      <c r="N8" s="32">
        <v>2</v>
      </c>
      <c r="O8" s="50">
        <v>522</v>
      </c>
      <c r="P8" s="51">
        <v>34</v>
      </c>
      <c r="Q8" s="52">
        <f t="shared" si="1"/>
        <v>14762</v>
      </c>
      <c r="R8" s="53">
        <f t="shared" si="0"/>
        <v>31.130981252240662</v>
      </c>
      <c r="S8" s="54">
        <f t="shared" si="2"/>
        <v>11519</v>
      </c>
      <c r="T8" s="55">
        <f t="shared" si="3"/>
        <v>88.966056081257051</v>
      </c>
      <c r="U8" s="56">
        <f t="shared" si="4"/>
        <v>5.0785658477298377</v>
      </c>
      <c r="V8" s="57">
        <f t="shared" si="5"/>
        <v>1.0504384061116416</v>
      </c>
      <c r="W8" s="58">
        <f t="shared" si="6"/>
        <v>556</v>
      </c>
      <c r="X8" s="59">
        <f t="shared" si="7"/>
        <v>4.8268078826287004</v>
      </c>
      <c r="Y8" s="60">
        <f t="shared" si="8"/>
        <v>3.427719821162444</v>
      </c>
    </row>
    <row r="9" spans="1:25" ht="19.5" x14ac:dyDescent="0.5">
      <c r="A9" s="42" t="s">
        <v>38</v>
      </c>
      <c r="B9" s="43">
        <v>134892</v>
      </c>
      <c r="C9" s="43">
        <v>73408</v>
      </c>
      <c r="D9" s="44">
        <v>20793</v>
      </c>
      <c r="E9" s="44">
        <v>368</v>
      </c>
      <c r="F9" s="45">
        <v>1897</v>
      </c>
      <c r="G9" s="46">
        <v>71</v>
      </c>
      <c r="H9" s="46">
        <v>36</v>
      </c>
      <c r="I9" s="47">
        <v>13650</v>
      </c>
      <c r="J9" s="48">
        <v>419</v>
      </c>
      <c r="K9" s="49">
        <v>76</v>
      </c>
      <c r="L9" s="44">
        <v>49</v>
      </c>
      <c r="M9" s="32">
        <v>0</v>
      </c>
      <c r="N9" s="32">
        <v>0</v>
      </c>
      <c r="O9" s="50">
        <v>353</v>
      </c>
      <c r="P9" s="51">
        <v>62</v>
      </c>
      <c r="Q9" s="52">
        <f t="shared" si="1"/>
        <v>16564</v>
      </c>
      <c r="R9" s="53">
        <f t="shared" si="0"/>
        <v>22.56429816913688</v>
      </c>
      <c r="S9" s="54">
        <f t="shared" si="2"/>
        <v>14560</v>
      </c>
      <c r="T9" s="55">
        <f t="shared" si="3"/>
        <v>93.75</v>
      </c>
      <c r="U9" s="56">
        <f t="shared" si="4"/>
        <v>2.8777472527472527</v>
      </c>
      <c r="V9" s="57">
        <f t="shared" si="5"/>
        <v>0.5219780219780219</v>
      </c>
      <c r="W9" s="58">
        <f t="shared" si="6"/>
        <v>415</v>
      </c>
      <c r="X9" s="59">
        <f t="shared" si="7"/>
        <v>2.8502747252747254</v>
      </c>
      <c r="Y9" s="60">
        <f t="shared" si="8"/>
        <v>2.2216855831924653</v>
      </c>
    </row>
    <row r="10" spans="1:25" ht="19.5" x14ac:dyDescent="0.5">
      <c r="A10" s="42" t="s">
        <v>39</v>
      </c>
      <c r="B10" s="43">
        <v>1773033</v>
      </c>
      <c r="C10" s="43">
        <v>861205</v>
      </c>
      <c r="D10" s="44">
        <v>169205</v>
      </c>
      <c r="E10" s="44">
        <v>3609</v>
      </c>
      <c r="F10" s="45">
        <v>27026</v>
      </c>
      <c r="G10" s="46">
        <v>689</v>
      </c>
      <c r="H10" s="46">
        <v>409</v>
      </c>
      <c r="I10" s="47">
        <v>75934</v>
      </c>
      <c r="J10" s="48">
        <v>2460</v>
      </c>
      <c r="K10" s="49">
        <v>499</v>
      </c>
      <c r="L10" s="44">
        <v>325</v>
      </c>
      <c r="M10" s="32">
        <v>1</v>
      </c>
      <c r="N10" s="32">
        <v>0</v>
      </c>
      <c r="O10" s="50">
        <v>3181</v>
      </c>
      <c r="P10" s="51">
        <v>713</v>
      </c>
      <c r="Q10" s="52">
        <f t="shared" si="1"/>
        <v>110912</v>
      </c>
      <c r="R10" s="53">
        <f t="shared" si="0"/>
        <v>12.87869903217004</v>
      </c>
      <c r="S10" s="54">
        <f t="shared" si="2"/>
        <v>82788</v>
      </c>
      <c r="T10" s="55">
        <f t="shared" si="3"/>
        <v>91.72102237039185</v>
      </c>
      <c r="U10" s="56">
        <f t="shared" si="4"/>
        <v>2.9714451369763735</v>
      </c>
      <c r="V10" s="57">
        <f t="shared" si="5"/>
        <v>0.60274435908585788</v>
      </c>
      <c r="W10" s="58">
        <f t="shared" si="6"/>
        <v>3894</v>
      </c>
      <c r="X10" s="59">
        <f t="shared" si="7"/>
        <v>4.7035802290186979</v>
      </c>
      <c r="Y10" s="60">
        <f t="shared" si="8"/>
        <v>3.2539310444316216</v>
      </c>
    </row>
    <row r="11" spans="1:25" ht="19.5" x14ac:dyDescent="0.5">
      <c r="A11" s="42" t="s">
        <v>40</v>
      </c>
      <c r="B11" s="43">
        <v>61358</v>
      </c>
      <c r="C11" s="43">
        <v>36095</v>
      </c>
      <c r="D11" s="44">
        <v>8741</v>
      </c>
      <c r="E11" s="44">
        <v>244</v>
      </c>
      <c r="F11" s="45">
        <v>1217</v>
      </c>
      <c r="G11" s="46">
        <v>23</v>
      </c>
      <c r="H11" s="46">
        <v>22</v>
      </c>
      <c r="I11" s="47">
        <v>3008</v>
      </c>
      <c r="J11" s="48">
        <v>138</v>
      </c>
      <c r="K11" s="49">
        <v>29</v>
      </c>
      <c r="L11" s="44">
        <v>15</v>
      </c>
      <c r="M11" s="32">
        <v>0</v>
      </c>
      <c r="N11" s="32">
        <v>0</v>
      </c>
      <c r="O11" s="50">
        <v>216</v>
      </c>
      <c r="P11" s="51">
        <v>42</v>
      </c>
      <c r="Q11" s="52">
        <f t="shared" si="1"/>
        <v>4695</v>
      </c>
      <c r="R11" s="53">
        <f t="shared" si="0"/>
        <v>13.007341737082697</v>
      </c>
      <c r="S11" s="54">
        <f t="shared" si="2"/>
        <v>3433</v>
      </c>
      <c r="T11" s="55">
        <f t="shared" si="3"/>
        <v>87.620157296824928</v>
      </c>
      <c r="U11" s="56">
        <f t="shared" si="4"/>
        <v>4.0198077483250803</v>
      </c>
      <c r="V11" s="57">
        <f t="shared" si="5"/>
        <v>0.84474220798135735</v>
      </c>
      <c r="W11" s="58">
        <f t="shared" si="6"/>
        <v>258</v>
      </c>
      <c r="X11" s="59">
        <f t="shared" si="7"/>
        <v>7.5152927468686279</v>
      </c>
      <c r="Y11" s="60">
        <f t="shared" si="8"/>
        <v>5.1970181043663475</v>
      </c>
    </row>
    <row r="12" spans="1:25" ht="19.5" x14ac:dyDescent="0.5">
      <c r="A12" s="42" t="s">
        <v>41</v>
      </c>
      <c r="B12" s="43">
        <v>31071</v>
      </c>
      <c r="C12" s="43">
        <v>13739</v>
      </c>
      <c r="D12" s="44">
        <v>1806</v>
      </c>
      <c r="E12" s="44">
        <v>61</v>
      </c>
      <c r="F12" s="45">
        <v>197</v>
      </c>
      <c r="G12" s="46">
        <v>8</v>
      </c>
      <c r="H12" s="46">
        <v>12</v>
      </c>
      <c r="I12" s="47">
        <v>1099</v>
      </c>
      <c r="J12" s="48">
        <v>63</v>
      </c>
      <c r="K12" s="49">
        <v>4</v>
      </c>
      <c r="L12" s="44">
        <v>4</v>
      </c>
      <c r="M12" s="32">
        <v>0</v>
      </c>
      <c r="N12" s="32">
        <v>0</v>
      </c>
      <c r="O12" s="50">
        <v>51</v>
      </c>
      <c r="P12" s="51">
        <v>19</v>
      </c>
      <c r="Q12" s="52">
        <f t="shared" si="1"/>
        <v>1453</v>
      </c>
      <c r="R12" s="53">
        <f t="shared" si="0"/>
        <v>10.575733313923866</v>
      </c>
      <c r="S12" s="54">
        <f t="shared" si="2"/>
        <v>1236</v>
      </c>
      <c r="T12" s="55">
        <f t="shared" si="3"/>
        <v>88.91585760517799</v>
      </c>
      <c r="U12" s="56">
        <f t="shared" si="4"/>
        <v>5.0970873786407767</v>
      </c>
      <c r="V12" s="57">
        <f t="shared" si="5"/>
        <v>0.3236245954692557</v>
      </c>
      <c r="W12" s="58">
        <f t="shared" si="6"/>
        <v>70</v>
      </c>
      <c r="X12" s="59">
        <f t="shared" si="7"/>
        <v>5.6634304207119746</v>
      </c>
      <c r="Y12" s="60">
        <f t="shared" si="8"/>
        <v>4.1982105987611842</v>
      </c>
    </row>
    <row r="13" spans="1:25" ht="19.5" x14ac:dyDescent="0.5">
      <c r="A13" s="42" t="s">
        <v>42</v>
      </c>
      <c r="B13" s="43">
        <v>32995</v>
      </c>
      <c r="C13" s="43">
        <v>16555</v>
      </c>
      <c r="D13" s="44">
        <v>3346</v>
      </c>
      <c r="E13" s="44">
        <v>139</v>
      </c>
      <c r="F13" s="45">
        <v>316</v>
      </c>
      <c r="G13" s="46">
        <v>22</v>
      </c>
      <c r="H13" s="46">
        <v>10</v>
      </c>
      <c r="I13" s="47">
        <v>2277</v>
      </c>
      <c r="J13" s="48">
        <v>160</v>
      </c>
      <c r="K13" s="49">
        <v>36</v>
      </c>
      <c r="L13" s="44">
        <v>17</v>
      </c>
      <c r="M13" s="32">
        <v>0</v>
      </c>
      <c r="N13" s="32">
        <v>0</v>
      </c>
      <c r="O13" s="50">
        <v>120</v>
      </c>
      <c r="P13" s="51">
        <v>36</v>
      </c>
      <c r="Q13" s="52">
        <f t="shared" si="1"/>
        <v>2977</v>
      </c>
      <c r="R13" s="53">
        <f t="shared" si="0"/>
        <v>17.982482633645425</v>
      </c>
      <c r="S13" s="54">
        <f t="shared" si="2"/>
        <v>2629</v>
      </c>
      <c r="T13" s="55">
        <f t="shared" si="3"/>
        <v>86.610878661087867</v>
      </c>
      <c r="U13" s="56">
        <f t="shared" si="4"/>
        <v>6.0859642449600608</v>
      </c>
      <c r="V13" s="57">
        <f t="shared" si="5"/>
        <v>1.3693419551160138</v>
      </c>
      <c r="W13" s="58">
        <f t="shared" si="6"/>
        <v>156</v>
      </c>
      <c r="X13" s="59">
        <f t="shared" si="7"/>
        <v>5.9338151388360592</v>
      </c>
      <c r="Y13" s="60">
        <f t="shared" si="8"/>
        <v>4.6691299966409137</v>
      </c>
    </row>
    <row r="14" spans="1:25" ht="19.5" x14ac:dyDescent="0.5">
      <c r="A14" s="61" t="s">
        <v>43</v>
      </c>
      <c r="B14" s="43">
        <v>135421</v>
      </c>
      <c r="C14" s="43">
        <v>72900</v>
      </c>
      <c r="D14" s="44">
        <v>24414</v>
      </c>
      <c r="E14" s="44">
        <v>852</v>
      </c>
      <c r="F14" s="45">
        <v>2408</v>
      </c>
      <c r="G14" s="46">
        <v>59</v>
      </c>
      <c r="H14" s="46">
        <v>55</v>
      </c>
      <c r="I14" s="47">
        <v>13934</v>
      </c>
      <c r="J14" s="48">
        <v>773</v>
      </c>
      <c r="K14" s="49">
        <v>124</v>
      </c>
      <c r="L14" s="44">
        <v>53</v>
      </c>
      <c r="M14" s="32">
        <v>0</v>
      </c>
      <c r="N14" s="32">
        <v>0</v>
      </c>
      <c r="O14" s="50">
        <v>772</v>
      </c>
      <c r="P14" s="51">
        <v>120</v>
      </c>
      <c r="Q14" s="52">
        <f t="shared" si="1"/>
        <v>18245</v>
      </c>
      <c r="R14" s="53">
        <f t="shared" si="0"/>
        <v>25.027434842249658</v>
      </c>
      <c r="S14" s="54">
        <f t="shared" si="2"/>
        <v>15723</v>
      </c>
      <c r="T14" s="55">
        <f t="shared" si="3"/>
        <v>88.621764294345866</v>
      </c>
      <c r="U14" s="56">
        <f t="shared" si="4"/>
        <v>4.9163645614704574</v>
      </c>
      <c r="V14" s="57">
        <f t="shared" si="5"/>
        <v>0.78865356484131532</v>
      </c>
      <c r="W14" s="58">
        <f t="shared" si="6"/>
        <v>892</v>
      </c>
      <c r="X14" s="59">
        <f t="shared" si="7"/>
        <v>5.6732175793423645</v>
      </c>
      <c r="Y14" s="60">
        <f t="shared" si="8"/>
        <v>4.6697725404220334</v>
      </c>
    </row>
    <row r="15" spans="1:25" ht="19.5" x14ac:dyDescent="0.5">
      <c r="A15" s="42" t="s">
        <v>44</v>
      </c>
      <c r="B15" s="43">
        <v>70852</v>
      </c>
      <c r="C15" s="43">
        <v>36354</v>
      </c>
      <c r="D15" s="44">
        <v>13865</v>
      </c>
      <c r="E15" s="44">
        <v>266</v>
      </c>
      <c r="F15" s="45">
        <v>1452</v>
      </c>
      <c r="G15" s="46">
        <v>30</v>
      </c>
      <c r="H15" s="46">
        <v>23</v>
      </c>
      <c r="I15" s="47">
        <v>9218</v>
      </c>
      <c r="J15" s="48">
        <v>243</v>
      </c>
      <c r="K15" s="49">
        <v>26</v>
      </c>
      <c r="L15" s="44">
        <v>9</v>
      </c>
      <c r="M15" s="32">
        <v>0</v>
      </c>
      <c r="N15" s="32">
        <v>0</v>
      </c>
      <c r="O15" s="50">
        <v>245</v>
      </c>
      <c r="P15" s="51">
        <v>28</v>
      </c>
      <c r="Q15" s="52">
        <f t="shared" si="1"/>
        <v>11265</v>
      </c>
      <c r="R15" s="53">
        <f t="shared" si="0"/>
        <v>30.986961544809375</v>
      </c>
      <c r="S15" s="54">
        <f t="shared" si="2"/>
        <v>9760</v>
      </c>
      <c r="T15" s="55">
        <f t="shared" si="3"/>
        <v>94.446721311475414</v>
      </c>
      <c r="U15" s="56">
        <f t="shared" si="4"/>
        <v>2.4897540983606556</v>
      </c>
      <c r="V15" s="57">
        <f t="shared" si="5"/>
        <v>0.26639344262295078</v>
      </c>
      <c r="W15" s="58">
        <f t="shared" si="6"/>
        <v>273</v>
      </c>
      <c r="X15" s="59">
        <f t="shared" si="7"/>
        <v>2.7971311475409837</v>
      </c>
      <c r="Y15" s="60">
        <f t="shared" si="8"/>
        <v>2.3612960497114961</v>
      </c>
    </row>
    <row r="16" spans="1:25" ht="19.5" x14ac:dyDescent="0.5">
      <c r="A16" s="42" t="s">
        <v>45</v>
      </c>
      <c r="B16" s="43">
        <v>46125</v>
      </c>
      <c r="C16" s="43">
        <v>24066</v>
      </c>
      <c r="D16" s="44">
        <v>6770</v>
      </c>
      <c r="E16" s="44">
        <v>233</v>
      </c>
      <c r="F16" s="45">
        <v>874</v>
      </c>
      <c r="G16" s="46">
        <v>36</v>
      </c>
      <c r="H16" s="46">
        <v>20</v>
      </c>
      <c r="I16" s="47">
        <v>4192</v>
      </c>
      <c r="J16" s="48">
        <v>244</v>
      </c>
      <c r="K16" s="49">
        <v>42</v>
      </c>
      <c r="L16" s="44">
        <v>30</v>
      </c>
      <c r="M16" s="32">
        <v>0</v>
      </c>
      <c r="N16" s="32">
        <v>1</v>
      </c>
      <c r="O16" s="50">
        <v>227</v>
      </c>
      <c r="P16" s="51">
        <v>33</v>
      </c>
      <c r="Q16" s="52">
        <f t="shared" si="1"/>
        <v>5669</v>
      </c>
      <c r="R16" s="53">
        <f t="shared" si="0"/>
        <v>23.556054184326435</v>
      </c>
      <c r="S16" s="54">
        <f t="shared" si="2"/>
        <v>4739</v>
      </c>
      <c r="T16" s="55">
        <f t="shared" si="3"/>
        <v>88.45748048111416</v>
      </c>
      <c r="U16" s="56">
        <f t="shared" si="4"/>
        <v>5.1487655623549271</v>
      </c>
      <c r="V16" s="57">
        <f t="shared" si="5"/>
        <v>0.88626292466765144</v>
      </c>
      <c r="W16" s="58">
        <f t="shared" si="6"/>
        <v>260</v>
      </c>
      <c r="X16" s="59">
        <f t="shared" si="7"/>
        <v>5.4863895336568893</v>
      </c>
      <c r="Y16" s="60">
        <f t="shared" si="8"/>
        <v>4.1100723231610514</v>
      </c>
    </row>
    <row r="17" spans="1:25" ht="19.5" x14ac:dyDescent="0.5">
      <c r="A17" s="42" t="s">
        <v>46</v>
      </c>
      <c r="B17" s="43">
        <v>244971</v>
      </c>
      <c r="C17" s="43">
        <v>126959</v>
      </c>
      <c r="D17" s="44">
        <v>42838</v>
      </c>
      <c r="E17" s="44">
        <v>739</v>
      </c>
      <c r="F17" s="45">
        <v>4313</v>
      </c>
      <c r="G17" s="46">
        <v>110</v>
      </c>
      <c r="H17" s="46">
        <v>55</v>
      </c>
      <c r="I17" s="47">
        <v>30183</v>
      </c>
      <c r="J17" s="48">
        <v>1040</v>
      </c>
      <c r="K17" s="49">
        <v>168</v>
      </c>
      <c r="L17" s="44">
        <v>81</v>
      </c>
      <c r="M17" s="32">
        <v>0</v>
      </c>
      <c r="N17" s="32">
        <v>0</v>
      </c>
      <c r="O17" s="50">
        <v>722</v>
      </c>
      <c r="P17" s="51">
        <v>91</v>
      </c>
      <c r="Q17" s="52">
        <f t="shared" si="1"/>
        <v>36682</v>
      </c>
      <c r="R17" s="53">
        <f t="shared" si="0"/>
        <v>28.892792161248909</v>
      </c>
      <c r="S17" s="54">
        <f t="shared" si="2"/>
        <v>32204</v>
      </c>
      <c r="T17" s="55">
        <f t="shared" si="3"/>
        <v>93.724382064339835</v>
      </c>
      <c r="U17" s="56">
        <f t="shared" si="4"/>
        <v>3.229412495342193</v>
      </c>
      <c r="V17" s="57">
        <f t="shared" si="5"/>
        <v>0.52167432617066201</v>
      </c>
      <c r="W17" s="58">
        <f t="shared" si="6"/>
        <v>813</v>
      </c>
      <c r="X17" s="59">
        <f t="shared" si="7"/>
        <v>2.5245311141473112</v>
      </c>
      <c r="Y17" s="60">
        <f t="shared" si="8"/>
        <v>2.0146120713156317</v>
      </c>
    </row>
    <row r="18" spans="1:25" ht="19.5" x14ac:dyDescent="0.5">
      <c r="A18" s="61" t="s">
        <v>47</v>
      </c>
      <c r="B18" s="43">
        <v>111319</v>
      </c>
      <c r="C18" s="43">
        <v>58255</v>
      </c>
      <c r="D18" s="44">
        <v>43444</v>
      </c>
      <c r="E18" s="44">
        <v>673</v>
      </c>
      <c r="F18" s="45">
        <v>3608</v>
      </c>
      <c r="G18" s="46">
        <v>54</v>
      </c>
      <c r="H18" s="46">
        <v>25</v>
      </c>
      <c r="I18" s="47">
        <v>16686</v>
      </c>
      <c r="J18" s="48">
        <v>602</v>
      </c>
      <c r="K18" s="49">
        <v>91</v>
      </c>
      <c r="L18" s="44">
        <v>32</v>
      </c>
      <c r="M18" s="32">
        <v>3</v>
      </c>
      <c r="N18" s="32">
        <v>1</v>
      </c>
      <c r="O18" s="50">
        <v>652</v>
      </c>
      <c r="P18" s="51">
        <v>65</v>
      </c>
      <c r="Q18" s="52">
        <f t="shared" si="1"/>
        <v>21787</v>
      </c>
      <c r="R18" s="53">
        <f t="shared" si="0"/>
        <v>37.399364861385287</v>
      </c>
      <c r="S18" s="54">
        <f t="shared" si="2"/>
        <v>18100</v>
      </c>
      <c r="T18" s="55">
        <f t="shared" si="3"/>
        <v>92.187845303867405</v>
      </c>
      <c r="U18" s="56">
        <f t="shared" si="4"/>
        <v>3.3259668508287294</v>
      </c>
      <c r="V18" s="57">
        <f t="shared" si="5"/>
        <v>0.50276243093922646</v>
      </c>
      <c r="W18" s="58">
        <f t="shared" si="6"/>
        <v>717</v>
      </c>
      <c r="X18" s="59">
        <f t="shared" si="7"/>
        <v>3.9613259668508287</v>
      </c>
      <c r="Y18" s="60">
        <f t="shared" si="8"/>
        <v>3.0889980263459864</v>
      </c>
    </row>
    <row r="19" spans="1:25" ht="18.75" customHeight="1" x14ac:dyDescent="0.5">
      <c r="A19" s="42" t="s">
        <v>48</v>
      </c>
      <c r="B19" s="43">
        <v>182848</v>
      </c>
      <c r="C19" s="43">
        <v>98975</v>
      </c>
      <c r="D19" s="44">
        <v>15202</v>
      </c>
      <c r="E19" s="44">
        <v>595</v>
      </c>
      <c r="F19" s="45">
        <v>1758</v>
      </c>
      <c r="G19" s="46">
        <v>54</v>
      </c>
      <c r="H19" s="46">
        <v>31</v>
      </c>
      <c r="I19" s="47">
        <v>7752</v>
      </c>
      <c r="J19" s="48">
        <v>423</v>
      </c>
      <c r="K19" s="49">
        <v>61</v>
      </c>
      <c r="L19" s="44">
        <v>46</v>
      </c>
      <c r="M19" s="32">
        <v>0</v>
      </c>
      <c r="N19" s="32">
        <v>0</v>
      </c>
      <c r="O19" s="50">
        <v>496</v>
      </c>
      <c r="P19" s="51">
        <v>134</v>
      </c>
      <c r="Q19" s="52">
        <f t="shared" si="1"/>
        <v>10709</v>
      </c>
      <c r="R19" s="53">
        <f t="shared" si="0"/>
        <v>10.819904016165699</v>
      </c>
      <c r="S19" s="54">
        <f t="shared" si="2"/>
        <v>8866</v>
      </c>
      <c r="T19" s="55">
        <f t="shared" si="3"/>
        <v>87.43514549966163</v>
      </c>
      <c r="U19" s="56">
        <f t="shared" si="4"/>
        <v>4.7710354161967068</v>
      </c>
      <c r="V19" s="57">
        <f t="shared" si="5"/>
        <v>0.68802165576359131</v>
      </c>
      <c r="W19" s="58">
        <f t="shared" si="6"/>
        <v>630</v>
      </c>
      <c r="X19" s="59">
        <f t="shared" si="7"/>
        <v>7.1057974283780734</v>
      </c>
      <c r="Y19" s="60">
        <f t="shared" si="8"/>
        <v>5.5560743300028008</v>
      </c>
    </row>
    <row r="20" spans="1:25" ht="19.5" x14ac:dyDescent="0.5">
      <c r="A20" s="42" t="s">
        <v>49</v>
      </c>
      <c r="B20" s="43">
        <v>52650</v>
      </c>
      <c r="C20" s="43">
        <v>21881</v>
      </c>
      <c r="D20" s="44">
        <v>10337</v>
      </c>
      <c r="E20" s="44">
        <v>245</v>
      </c>
      <c r="F20" s="45">
        <v>1637</v>
      </c>
      <c r="G20" s="46">
        <v>39</v>
      </c>
      <c r="H20" s="46">
        <v>19</v>
      </c>
      <c r="I20" s="47">
        <v>4374</v>
      </c>
      <c r="J20" s="48">
        <v>183</v>
      </c>
      <c r="K20" s="49">
        <v>27</v>
      </c>
      <c r="L20" s="44">
        <v>16</v>
      </c>
      <c r="M20" s="32">
        <v>0</v>
      </c>
      <c r="N20" s="32">
        <v>0</v>
      </c>
      <c r="O20" s="50">
        <v>237</v>
      </c>
      <c r="P20" s="51">
        <v>22</v>
      </c>
      <c r="Q20" s="52">
        <f t="shared" si="1"/>
        <v>6538</v>
      </c>
      <c r="R20" s="53">
        <f t="shared" si="0"/>
        <v>29.879804396508387</v>
      </c>
      <c r="S20" s="54">
        <f t="shared" si="2"/>
        <v>4843</v>
      </c>
      <c r="T20" s="55">
        <f t="shared" si="3"/>
        <v>90.315919884369194</v>
      </c>
      <c r="U20" s="56">
        <f t="shared" si="4"/>
        <v>3.7786495973570102</v>
      </c>
      <c r="V20" s="57">
        <f t="shared" si="5"/>
        <v>0.55750567829857522</v>
      </c>
      <c r="W20" s="58">
        <f t="shared" si="6"/>
        <v>259</v>
      </c>
      <c r="X20" s="59">
        <f t="shared" si="7"/>
        <v>5.3479248399752217</v>
      </c>
      <c r="Y20" s="60">
        <f t="shared" si="8"/>
        <v>3.7473233404710919</v>
      </c>
    </row>
    <row r="21" spans="1:25" ht="19.5" x14ac:dyDescent="0.5">
      <c r="A21" s="42" t="s">
        <v>50</v>
      </c>
      <c r="B21" s="43">
        <v>69093</v>
      </c>
      <c r="C21" s="43">
        <v>34157</v>
      </c>
      <c r="D21" s="44">
        <v>8143</v>
      </c>
      <c r="E21" s="44">
        <v>175</v>
      </c>
      <c r="F21" s="45">
        <v>1173</v>
      </c>
      <c r="G21" s="46">
        <v>18</v>
      </c>
      <c r="H21" s="46">
        <v>13</v>
      </c>
      <c r="I21" s="47">
        <v>3268</v>
      </c>
      <c r="J21" s="48">
        <v>113</v>
      </c>
      <c r="K21" s="49">
        <v>22</v>
      </c>
      <c r="L21" s="44">
        <v>6</v>
      </c>
      <c r="M21" s="32">
        <v>0</v>
      </c>
      <c r="N21" s="32">
        <v>0</v>
      </c>
      <c r="O21" s="50">
        <v>145</v>
      </c>
      <c r="P21" s="51">
        <v>32</v>
      </c>
      <c r="Q21" s="52">
        <f t="shared" si="1"/>
        <v>4784</v>
      </c>
      <c r="R21" s="53">
        <f t="shared" si="0"/>
        <v>14.005913868313963</v>
      </c>
      <c r="S21" s="54">
        <f t="shared" si="2"/>
        <v>3580</v>
      </c>
      <c r="T21" s="55">
        <f t="shared" si="3"/>
        <v>91.284916201117312</v>
      </c>
      <c r="U21" s="56">
        <f t="shared" si="4"/>
        <v>3.1564245810055866</v>
      </c>
      <c r="V21" s="57">
        <f t="shared" si="5"/>
        <v>0.61452513966480438</v>
      </c>
      <c r="W21" s="58">
        <f t="shared" si="6"/>
        <v>177</v>
      </c>
      <c r="X21" s="59">
        <f t="shared" si="7"/>
        <v>4.9441340782122909</v>
      </c>
      <c r="Y21" s="60">
        <f t="shared" si="8"/>
        <v>3.658026755852843</v>
      </c>
    </row>
    <row r="22" spans="1:25" ht="19.5" x14ac:dyDescent="0.5">
      <c r="A22" s="42" t="s">
        <v>51</v>
      </c>
      <c r="B22" s="43">
        <v>57199</v>
      </c>
      <c r="C22" s="43">
        <v>29681</v>
      </c>
      <c r="D22" s="44">
        <v>11549</v>
      </c>
      <c r="E22" s="44">
        <v>336</v>
      </c>
      <c r="F22" s="45">
        <v>1582</v>
      </c>
      <c r="G22" s="46">
        <v>28</v>
      </c>
      <c r="H22" s="46">
        <v>31</v>
      </c>
      <c r="I22" s="47">
        <v>6242</v>
      </c>
      <c r="J22" s="48">
        <v>188</v>
      </c>
      <c r="K22" s="49">
        <v>23</v>
      </c>
      <c r="L22" s="44">
        <v>8</v>
      </c>
      <c r="M22" s="32">
        <v>0</v>
      </c>
      <c r="N22" s="32">
        <v>1</v>
      </c>
      <c r="O22" s="50">
        <v>319</v>
      </c>
      <c r="P22" s="51">
        <v>24</v>
      </c>
      <c r="Q22" s="52">
        <f t="shared" si="1"/>
        <v>8438</v>
      </c>
      <c r="R22" s="53">
        <f t="shared" si="0"/>
        <v>28.428961288366295</v>
      </c>
      <c r="S22" s="54">
        <f t="shared" si="2"/>
        <v>6797</v>
      </c>
      <c r="T22" s="55">
        <f t="shared" si="3"/>
        <v>91.834632926291022</v>
      </c>
      <c r="U22" s="56">
        <f t="shared" si="4"/>
        <v>2.7659261438870089</v>
      </c>
      <c r="V22" s="57">
        <f t="shared" si="5"/>
        <v>0.33838458143298511</v>
      </c>
      <c r="W22" s="58">
        <f t="shared" si="6"/>
        <v>343</v>
      </c>
      <c r="X22" s="59">
        <f t="shared" si="7"/>
        <v>5.0463439752832127</v>
      </c>
      <c r="Y22" s="60">
        <f t="shared" si="8"/>
        <v>3.9819862526665082</v>
      </c>
    </row>
    <row r="23" spans="1:25" ht="47.25" x14ac:dyDescent="0.2">
      <c r="A23" s="62" t="s">
        <v>52</v>
      </c>
      <c r="B23" s="63">
        <f t="shared" ref="B23:H23" si="9">SUM(B5:B22)</f>
        <v>3521707</v>
      </c>
      <c r="C23" s="63">
        <f t="shared" si="9"/>
        <v>1766564</v>
      </c>
      <c r="D23" s="64">
        <f t="shared" si="9"/>
        <v>478232</v>
      </c>
      <c r="E23" s="64">
        <f t="shared" si="9"/>
        <v>10562</v>
      </c>
      <c r="F23" s="64">
        <f t="shared" si="9"/>
        <v>62727</v>
      </c>
      <c r="G23" s="64">
        <f t="shared" si="9"/>
        <v>1575</v>
      </c>
      <c r="H23" s="64">
        <f t="shared" si="9"/>
        <v>1014</v>
      </c>
      <c r="I23" s="64">
        <f t="shared" ref="I23:P23" si="10">SUM(I5:I22)</f>
        <v>252783</v>
      </c>
      <c r="J23" s="64">
        <f t="shared" si="10"/>
        <v>9560</v>
      </c>
      <c r="K23" s="64">
        <f t="shared" si="10"/>
        <v>1722</v>
      </c>
      <c r="L23" s="64">
        <f t="shared" si="10"/>
        <v>935</v>
      </c>
      <c r="M23" s="64">
        <f t="shared" si="10"/>
        <v>12</v>
      </c>
      <c r="N23" s="64">
        <f t="shared" si="10"/>
        <v>8</v>
      </c>
      <c r="O23" s="64">
        <f t="shared" si="10"/>
        <v>9719</v>
      </c>
      <c r="P23" s="64">
        <f t="shared" si="10"/>
        <v>1731</v>
      </c>
      <c r="Q23" s="64">
        <f>SUM(Q5:Q22)</f>
        <v>340851</v>
      </c>
      <c r="R23" s="53">
        <f t="shared" si="0"/>
        <v>19.294574099777872</v>
      </c>
      <c r="S23" s="54">
        <f>SUM(S5:S22)</f>
        <v>275535</v>
      </c>
      <c r="T23" s="65">
        <f t="shared" si="3"/>
        <v>91.742609831781806</v>
      </c>
      <c r="U23" s="66">
        <f t="shared" si="4"/>
        <v>3.4696136606964636</v>
      </c>
      <c r="V23" s="67">
        <f t="shared" si="5"/>
        <v>0.62496597528444664</v>
      </c>
      <c r="W23" s="68">
        <f>SUM(W5:W22)</f>
        <v>11450</v>
      </c>
      <c r="X23" s="69">
        <f t="shared" si="7"/>
        <v>4.1555519262525635</v>
      </c>
      <c r="Y23" s="70">
        <f t="shared" si="8"/>
        <v>3.098714687649442</v>
      </c>
    </row>
    <row r="32" spans="1:25" x14ac:dyDescent="0.2">
      <c r="H32" s="71"/>
    </row>
    <row r="33" spans="8:8" x14ac:dyDescent="0.2">
      <c r="H33" s="71"/>
    </row>
    <row r="34" spans="8:8" x14ac:dyDescent="0.2">
      <c r="H34" s="71"/>
    </row>
    <row r="35" spans="8:8" x14ac:dyDescent="0.2">
      <c r="H35" s="71"/>
    </row>
    <row r="36" spans="8:8" x14ac:dyDescent="0.2">
      <c r="H36" s="71"/>
    </row>
    <row r="37" spans="8:8" x14ac:dyDescent="0.2">
      <c r="H37" s="71"/>
    </row>
    <row r="38" spans="8:8" x14ac:dyDescent="0.2">
      <c r="H38" s="71"/>
    </row>
    <row r="65" spans="9:9" x14ac:dyDescent="0.2">
      <c r="I65" s="72"/>
    </row>
  </sheetData>
  <mergeCells count="7">
    <mergeCell ref="A1:Y1"/>
    <mergeCell ref="A2:A4"/>
    <mergeCell ref="B2:C3"/>
    <mergeCell ref="E2:P2"/>
    <mergeCell ref="E3:H3"/>
    <mergeCell ref="I3:K3"/>
    <mergeCell ref="M3:P3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اول مرداد تا آخر اسفند ماه96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2018-12-13T08:00:44Z</dcterms:modified>
</cp:coreProperties>
</file>